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9465" activeTab="0"/>
  </bookViews>
  <sheets>
    <sheet name="T6.1-5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<sst xmlns="http://schemas.openxmlformats.org/spreadsheetml/2006/main" count="13" uniqueCount="10">
  <si>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โครงสร้างรายได้รัฐบาลจากพลังงาน</t>
  </si>
  <si>
    <t>   - ค่าภาคหลวง</t>
  </si>
  <si>
    <t>   - ภาษีสรรพสามิต</t>
  </si>
  <si>
    <t>   - ภาษีเทศบาล</t>
  </si>
  <si>
    <t>สัดส่วน</t>
  </si>
  <si>
    <t>รายได้รัฐบาลจากพลังงาน(ล้านบาท)</t>
  </si>
  <si>
    <t>TABLE 6.1-5</t>
  </si>
  <si>
    <t>รายได้รัฐบาลจากพลังงาน(%)</t>
  </si>
  <si>
    <t>Remark :* preliminary data</t>
  </si>
  <si>
    <t>Jan - Feb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</si>
</sst>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_);_(* \(#,##0.0\);_(* &quot;-&quot;??_);_(@_)"/>
    <numFmt numFmtId="208" formatCode="_(* #,##0_);_(* \(#,##0\);_(* &quot;-&quot;??_);_(@_)"/>
    <numFmt numFmtId="209" formatCode="0.0"/>
    <numFmt numFmtId="210" formatCode="#,##0.0;[Red]\-#,##0.0"/>
    <numFmt numFmtId="211" formatCode="B1d\-mmm"/>
    <numFmt numFmtId="212" formatCode="_-* #,##0_-;\-* #,##0_-;_-* &quot;-&quot;??_-;_-@_-"/>
    <numFmt numFmtId="213" formatCode="#,##0.00;[Red]\-#,##0.00"/>
  </numFmts>
  <fonts count="44">
    <font>
      <sz val="10"/>
      <name val="Arial"/>
      <family val="0"/>
    </font>
    <font>
      <b/>
      <sz val="1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0" applyNumberFormat="0" applyBorder="0" applyAlignment="0" applyProtection="0"/>
    <xf numFmtId="0" fontId="10" fillId="5" borderId="0" applyNumberFormat="0" applyBorder="0" applyAlignment="0" applyProtection="0"/>
    <xf numFmtId="0" fontId="27" fillId="6" borderId="0" applyNumberFormat="0" applyBorder="0" applyAlignment="0" applyProtection="0"/>
    <xf numFmtId="0" fontId="10" fillId="7" borderId="0" applyNumberFormat="0" applyBorder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27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9" borderId="0" applyNumberFormat="0" applyBorder="0" applyAlignment="0" applyProtection="0"/>
    <xf numFmtId="0" fontId="27" fillId="21" borderId="0" applyNumberFormat="0" applyBorder="0" applyAlignment="0" applyProtection="0"/>
    <xf numFmtId="0" fontId="10" fillId="15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0" applyNumberFormat="0" applyBorder="0" applyAlignment="0" applyProtection="0"/>
    <xf numFmtId="0" fontId="11" fillId="25" borderId="0" applyNumberFormat="0" applyBorder="0" applyAlignment="0" applyProtection="0"/>
    <xf numFmtId="0" fontId="28" fillId="26" borderId="0" applyNumberFormat="0" applyBorder="0" applyAlignment="0" applyProtection="0"/>
    <xf numFmtId="0" fontId="11" fillId="17" borderId="0" applyNumberFormat="0" applyBorder="0" applyAlignment="0" applyProtection="0"/>
    <xf numFmtId="0" fontId="28" fillId="27" borderId="0" applyNumberFormat="0" applyBorder="0" applyAlignment="0" applyProtection="0"/>
    <xf numFmtId="0" fontId="11" fillId="19" borderId="0" applyNumberFormat="0" applyBorder="0" applyAlignment="0" applyProtection="0"/>
    <xf numFmtId="0" fontId="28" fillId="28" borderId="0" applyNumberFormat="0" applyBorder="0" applyAlignment="0" applyProtection="0"/>
    <xf numFmtId="0" fontId="11" fillId="29" borderId="0" applyNumberFormat="0" applyBorder="0" applyAlignment="0" applyProtection="0"/>
    <xf numFmtId="0" fontId="28" fillId="30" borderId="0" applyNumberFormat="0" applyBorder="0" applyAlignment="0" applyProtection="0"/>
    <xf numFmtId="0" fontId="11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33" borderId="0" applyNumberFormat="0" applyBorder="0" applyAlignment="0" applyProtection="0"/>
    <xf numFmtId="0" fontId="28" fillId="34" borderId="0" applyNumberFormat="0" applyBorder="0" applyAlignment="0" applyProtection="0"/>
    <xf numFmtId="0" fontId="11" fillId="35" borderId="0" applyNumberFormat="0" applyBorder="0" applyAlignment="0" applyProtection="0"/>
    <xf numFmtId="0" fontId="28" fillId="36" borderId="0" applyNumberFormat="0" applyBorder="0" applyAlignment="0" applyProtection="0"/>
    <xf numFmtId="0" fontId="11" fillId="37" borderId="0" applyNumberFormat="0" applyBorder="0" applyAlignment="0" applyProtection="0"/>
    <xf numFmtId="0" fontId="28" fillId="38" borderId="0" applyNumberFormat="0" applyBorder="0" applyAlignment="0" applyProtection="0"/>
    <xf numFmtId="0" fontId="11" fillId="39" borderId="0" applyNumberFormat="0" applyBorder="0" applyAlignment="0" applyProtection="0"/>
    <xf numFmtId="0" fontId="28" fillId="40" borderId="0" applyNumberFormat="0" applyBorder="0" applyAlignment="0" applyProtection="0"/>
    <xf numFmtId="0" fontId="11" fillId="29" borderId="0" applyNumberFormat="0" applyBorder="0" applyAlignment="0" applyProtection="0"/>
    <xf numFmtId="0" fontId="28" fillId="41" borderId="0" applyNumberFormat="0" applyBorder="0" applyAlignment="0" applyProtection="0"/>
    <xf numFmtId="0" fontId="11" fillId="31" borderId="0" applyNumberFormat="0" applyBorder="0" applyAlignment="0" applyProtection="0"/>
    <xf numFmtId="0" fontId="28" fillId="42" borderId="0" applyNumberFormat="0" applyBorder="0" applyAlignment="0" applyProtection="0"/>
    <xf numFmtId="0" fontId="11" fillId="43" borderId="0" applyNumberFormat="0" applyBorder="0" applyAlignment="0" applyProtection="0"/>
    <xf numFmtId="0" fontId="29" fillId="44" borderId="0" applyNumberFormat="0" applyBorder="0" applyAlignment="0" applyProtection="0"/>
    <xf numFmtId="0" fontId="12" fillId="5" borderId="0" applyNumberFormat="0" applyBorder="0" applyAlignment="0" applyProtection="0"/>
    <xf numFmtId="0" fontId="30" fillId="45" borderId="1" applyNumberFormat="0" applyAlignment="0" applyProtection="0"/>
    <xf numFmtId="0" fontId="13" fillId="46" borderId="2" applyNumberFormat="0" applyAlignment="0" applyProtection="0"/>
    <xf numFmtId="0" fontId="31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6" fillId="7" borderId="0" applyNumberFormat="0" applyBorder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36" fillId="0" borderId="9" applyNumberFormat="0" applyFill="0" applyAlignment="0" applyProtection="0"/>
    <xf numFmtId="0" fontId="1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50" borderId="1" applyNumberFormat="0" applyAlignment="0" applyProtection="0"/>
    <xf numFmtId="0" fontId="20" fillId="13" borderId="2" applyNumberFormat="0" applyAlignment="0" applyProtection="0"/>
    <xf numFmtId="0" fontId="38" fillId="0" borderId="11" applyNumberFormat="0" applyFill="0" applyAlignment="0" applyProtection="0"/>
    <xf numFmtId="0" fontId="21" fillId="0" borderId="12" applyNumberFormat="0" applyFill="0" applyAlignment="0" applyProtection="0"/>
    <xf numFmtId="0" fontId="39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40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5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8" fontId="8" fillId="0" borderId="0" applyFont="0" applyFill="0" applyBorder="0" applyAlignment="0" applyProtection="0"/>
    <xf numFmtId="0" fontId="2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9" xfId="0" applyFont="1" applyBorder="1" applyAlignment="1">
      <alignment horizontal="left" wrapText="1"/>
    </xf>
    <xf numFmtId="3" fontId="5" fillId="0" borderId="19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9" xfId="69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0" xfId="0" applyFont="1" applyBorder="1" applyAlignment="1">
      <alignment horizontal="left" wrapText="1"/>
    </xf>
    <xf numFmtId="3" fontId="5" fillId="0" borderId="20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>
      <alignment horizontal="right"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4" fillId="7" borderId="22" xfId="0" applyFont="1" applyFill="1" applyBorder="1" applyAlignment="1">
      <alignment horizontal="right" wrapText="1"/>
    </xf>
    <xf numFmtId="0" fontId="4" fillId="7" borderId="23" xfId="0" applyFont="1" applyFill="1" applyBorder="1" applyAlignment="1">
      <alignment horizontal="right" wrapText="1"/>
    </xf>
    <xf numFmtId="0" fontId="4" fillId="7" borderId="24" xfId="0" applyFont="1" applyFill="1" applyBorder="1" applyAlignment="1">
      <alignment horizontal="right" wrapText="1"/>
    </xf>
    <xf numFmtId="0" fontId="4" fillId="7" borderId="25" xfId="0" applyFont="1" applyFill="1" applyBorder="1" applyAlignment="1">
      <alignment horizontal="right" wrapText="1"/>
    </xf>
    <xf numFmtId="0" fontId="5" fillId="7" borderId="23" xfId="0" applyFont="1" applyFill="1" applyBorder="1" applyAlignment="1">
      <alignment horizontal="right" wrapText="1"/>
    </xf>
    <xf numFmtId="0" fontId="5" fillId="7" borderId="23" xfId="0" applyFont="1" applyFill="1" applyBorder="1" applyAlignment="1">
      <alignment horizontal="center" wrapText="1"/>
    </xf>
    <xf numFmtId="0" fontId="3" fillId="7" borderId="22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7" fillId="7" borderId="22" xfId="0" applyFont="1" applyFill="1" applyBorder="1" applyAlignment="1">
      <alignment horizontal="right" wrapText="1"/>
    </xf>
    <xf numFmtId="0" fontId="5" fillId="0" borderId="20" xfId="0" applyFont="1" applyBorder="1" applyAlignment="1">
      <alignment horizontal="left" vertical="top" wrapText="1"/>
    </xf>
    <xf numFmtId="0" fontId="5" fillId="7" borderId="23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3" fontId="5" fillId="0" borderId="19" xfId="72" applyNumberFormat="1" applyFont="1" applyBorder="1" applyAlignment="1">
      <alignment horizontal="right" vertical="center"/>
    </xf>
    <xf numFmtId="3" fontId="5" fillId="0" borderId="19" xfId="71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11 2" xfId="73"/>
    <cellStyle name="Comma 12" xfId="74"/>
    <cellStyle name="Comma 2" xfId="75"/>
    <cellStyle name="Comma 3" xfId="76"/>
    <cellStyle name="Comma 4" xfId="77"/>
    <cellStyle name="Comma 5" xfId="78"/>
    <cellStyle name="Comma 6" xfId="79"/>
    <cellStyle name="Comma 7" xfId="80"/>
    <cellStyle name="Comma 8" xfId="81"/>
    <cellStyle name="Comma 8 2" xfId="82"/>
    <cellStyle name="Comma 9" xfId="83"/>
    <cellStyle name="Comma 9 2" xfId="84"/>
    <cellStyle name="Currency" xfId="85"/>
    <cellStyle name="Currency [0]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rmal 3" xfId="106"/>
    <cellStyle name="Normal 5" xfId="107"/>
    <cellStyle name="Note" xfId="108"/>
    <cellStyle name="Note 2" xfId="109"/>
    <cellStyle name="Output" xfId="110"/>
    <cellStyle name="Output 2" xfId="111"/>
    <cellStyle name="Percent" xfId="112"/>
    <cellStyle name="Percent 10" xfId="113"/>
    <cellStyle name="Percent 11" xfId="114"/>
    <cellStyle name="Percent 11 2" xfId="115"/>
    <cellStyle name="Percent 12" xfId="116"/>
    <cellStyle name="Percent 2" xfId="117"/>
    <cellStyle name="Percent 3" xfId="118"/>
    <cellStyle name="Percent 4" xfId="119"/>
    <cellStyle name="Percent 5" xfId="120"/>
    <cellStyle name="Percent 6" xfId="121"/>
    <cellStyle name="Percent 7" xfId="122"/>
    <cellStyle name="Percent 8" xfId="123"/>
    <cellStyle name="Percent 8 2" xfId="124"/>
    <cellStyle name="Percent 9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เครื่องหมายจุลภาค 2" xfId="132"/>
    <cellStyle name="ปกติ 2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showGridLines="0" tabSelected="1" zoomScale="110" zoomScaleNormal="110"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G7" sqref="AG7"/>
    </sheetView>
  </sheetViews>
  <sheetFormatPr defaultColWidth="9.140625" defaultRowHeight="12.75"/>
  <cols>
    <col min="1" max="1" width="33.7109375" style="1" customWidth="1"/>
    <col min="2" max="11" width="9.140625" style="1" customWidth="1"/>
    <col min="12" max="15" width="9.57421875" style="1" bestFit="1" customWidth="1"/>
    <col min="16" max="18" width="10.28125" style="1" customWidth="1"/>
    <col min="19" max="24" width="10.7109375" style="1" customWidth="1"/>
    <col min="25" max="25" width="9.57421875" style="1" bestFit="1" customWidth="1"/>
    <col min="26" max="26" width="10.8515625" style="1" customWidth="1"/>
    <col min="27" max="27" width="9.57421875" style="1" bestFit="1" customWidth="1"/>
    <col min="28" max="28" width="11.7109375" style="1" customWidth="1"/>
    <col min="29" max="29" width="9.7109375" style="1" hidden="1" customWidth="1"/>
    <col min="30" max="30" width="10.7109375" style="1" bestFit="1" customWidth="1"/>
    <col min="31" max="33" width="9.57421875" style="1" bestFit="1" customWidth="1"/>
    <col min="34" max="16384" width="9.140625" style="1" customWidth="1"/>
  </cols>
  <sheetData>
    <row r="1" spans="2:25" s="10" customFormat="1" ht="22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V1" s="30" t="s">
        <v>6</v>
      </c>
      <c r="W1" s="30"/>
      <c r="X1" s="30"/>
      <c r="Y1" s="30"/>
    </row>
    <row r="2" spans="2:25" ht="22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 t="s">
        <v>0</v>
      </c>
      <c r="V2" s="31"/>
      <c r="W2" s="31"/>
      <c r="X2" s="31"/>
      <c r="Y2" s="31"/>
    </row>
    <row r="4" spans="1:33" s="23" customFormat="1" ht="15" customHeight="1">
      <c r="A4" s="22"/>
      <c r="B4" s="16">
        <v>1994</v>
      </c>
      <c r="C4" s="16">
        <v>1995</v>
      </c>
      <c r="D4" s="16">
        <v>1996</v>
      </c>
      <c r="E4" s="18">
        <v>1997</v>
      </c>
      <c r="F4" s="16">
        <v>1998</v>
      </c>
      <c r="G4" s="24">
        <v>1999</v>
      </c>
      <c r="H4" s="24">
        <v>2000</v>
      </c>
      <c r="I4" s="24">
        <v>2001</v>
      </c>
      <c r="J4" s="24">
        <v>2002</v>
      </c>
      <c r="K4" s="24">
        <v>2003</v>
      </c>
      <c r="L4" s="24">
        <v>2004</v>
      </c>
      <c r="M4" s="24">
        <v>2005</v>
      </c>
      <c r="N4" s="24">
        <v>2006</v>
      </c>
      <c r="O4" s="24">
        <v>2007</v>
      </c>
      <c r="P4" s="24">
        <v>2008</v>
      </c>
      <c r="Q4" s="24">
        <v>2009</v>
      </c>
      <c r="R4" s="24">
        <v>2010</v>
      </c>
      <c r="S4" s="24">
        <v>2011</v>
      </c>
      <c r="T4" s="24">
        <v>2012</v>
      </c>
      <c r="U4" s="24">
        <v>2013</v>
      </c>
      <c r="V4" s="24">
        <v>2014</v>
      </c>
      <c r="W4" s="24">
        <v>2015</v>
      </c>
      <c r="X4" s="24">
        <v>2016</v>
      </c>
      <c r="Y4" s="24">
        <v>2017</v>
      </c>
      <c r="Z4" s="27">
        <v>2018</v>
      </c>
      <c r="AA4" s="27">
        <v>2019</v>
      </c>
      <c r="AB4" s="27">
        <v>2020</v>
      </c>
      <c r="AC4" s="27">
        <v>2021</v>
      </c>
      <c r="AD4" s="27">
        <v>2021</v>
      </c>
      <c r="AE4" s="27">
        <v>2022</v>
      </c>
      <c r="AF4" s="27">
        <v>2023</v>
      </c>
      <c r="AG4" s="27">
        <v>2024</v>
      </c>
    </row>
    <row r="5" spans="1:33" ht="30" customHeight="1">
      <c r="A5" s="15"/>
      <c r="B5" s="17"/>
      <c r="C5" s="17"/>
      <c r="D5" s="17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20"/>
      <c r="Q5" s="21"/>
      <c r="R5" s="21"/>
      <c r="S5" s="21"/>
      <c r="T5" s="20"/>
      <c r="U5" s="20"/>
      <c r="V5" s="20"/>
      <c r="W5" s="20"/>
      <c r="X5" s="20"/>
      <c r="Y5" s="26"/>
      <c r="Z5" s="26"/>
      <c r="AA5" s="26"/>
      <c r="AB5" s="26"/>
      <c r="AC5" s="26"/>
      <c r="AD5" s="26"/>
      <c r="AE5" s="26"/>
      <c r="AF5" s="26"/>
      <c r="AG5" s="26" t="s">
        <v>9</v>
      </c>
    </row>
    <row r="6" spans="1:33" ht="15" customHeight="1">
      <c r="A6" s="25" t="s">
        <v>5</v>
      </c>
      <c r="B6" s="12">
        <f aca="true" t="shared" si="0" ref="B6:L6">SUM(B7:B9)</f>
        <v>55719.01</v>
      </c>
      <c r="C6" s="12">
        <f t="shared" si="0"/>
        <v>64343.16</v>
      </c>
      <c r="D6" s="12">
        <f t="shared" si="0"/>
        <v>70236.79</v>
      </c>
      <c r="E6" s="12">
        <f t="shared" si="0"/>
        <v>78841.32</v>
      </c>
      <c r="F6" s="12">
        <f t="shared" si="0"/>
        <v>81445.06</v>
      </c>
      <c r="G6" s="12">
        <f t="shared" si="0"/>
        <v>80556.43000000001</v>
      </c>
      <c r="H6" s="12">
        <f t="shared" si="0"/>
        <v>85280.87000000001</v>
      </c>
      <c r="I6" s="12">
        <f t="shared" si="0"/>
        <v>87311.34999999999</v>
      </c>
      <c r="J6" s="12">
        <f t="shared" si="0"/>
        <v>90890.94</v>
      </c>
      <c r="K6" s="12">
        <f t="shared" si="0"/>
        <v>98771.86</v>
      </c>
      <c r="L6" s="12">
        <f t="shared" si="0"/>
        <v>108040</v>
      </c>
      <c r="M6" s="12">
        <f aca="true" t="shared" si="1" ref="M6:R6">SUM(M7:M9)</f>
        <v>114381.1</v>
      </c>
      <c r="N6" s="12">
        <f t="shared" si="1"/>
        <v>116800.56999999999</v>
      </c>
      <c r="O6" s="12">
        <f t="shared" si="1"/>
        <v>122802.61</v>
      </c>
      <c r="P6" s="12">
        <f t="shared" si="1"/>
        <v>109115.42</v>
      </c>
      <c r="Q6" s="12">
        <f t="shared" si="1"/>
        <v>171361.3</v>
      </c>
      <c r="R6" s="12">
        <f t="shared" si="1"/>
        <v>213995.25</v>
      </c>
      <c r="S6" s="12">
        <f aca="true" t="shared" si="2" ref="S6:X6">SUM(S7:S9)</f>
        <v>153648.17</v>
      </c>
      <c r="T6" s="12">
        <f t="shared" si="2"/>
        <v>122622.57999999999</v>
      </c>
      <c r="U6" s="12">
        <f t="shared" si="2"/>
        <v>133245.412</v>
      </c>
      <c r="V6" s="12">
        <f t="shared" si="2"/>
        <v>136060.859</v>
      </c>
      <c r="W6" s="12">
        <f t="shared" si="2"/>
        <v>209786.1</v>
      </c>
      <c r="X6" s="12">
        <f t="shared" si="2"/>
        <v>248830.28</v>
      </c>
      <c r="Y6" s="12">
        <f aca="true" t="shared" si="3" ref="Y6:AD6">SUM(Y7:Y9)</f>
        <v>275898.8</v>
      </c>
      <c r="Z6" s="12">
        <f t="shared" si="3"/>
        <v>289150.3</v>
      </c>
      <c r="AA6" s="12">
        <f t="shared" si="3"/>
        <v>300487.473</v>
      </c>
      <c r="AB6" s="12">
        <f t="shared" si="3"/>
        <v>271359.16</v>
      </c>
      <c r="AC6" s="12">
        <f t="shared" si="3"/>
        <v>243783.51</v>
      </c>
      <c r="AD6" s="12">
        <f t="shared" si="3"/>
        <v>256589.4</v>
      </c>
      <c r="AE6" s="12">
        <f>SUM(AE7:AE9)</f>
        <v>194840.58</v>
      </c>
      <c r="AF6" s="12">
        <f>SUM(AF7:AF9)</f>
        <v>208551.1</v>
      </c>
      <c r="AG6" s="12">
        <f>SUM(AG7:AG9)</f>
        <v>50639.5</v>
      </c>
    </row>
    <row r="7" spans="1:33" ht="15" customHeight="1">
      <c r="A7" s="5" t="s">
        <v>1</v>
      </c>
      <c r="B7" s="7">
        <v>4053.11</v>
      </c>
      <c r="C7" s="7">
        <v>4021.36</v>
      </c>
      <c r="D7" s="7">
        <v>5447.89</v>
      </c>
      <c r="E7" s="7">
        <v>7596.52</v>
      </c>
      <c r="F7" s="7">
        <v>8692.16</v>
      </c>
      <c r="G7" s="7">
        <v>8972.83</v>
      </c>
      <c r="H7" s="7">
        <v>13752.27</v>
      </c>
      <c r="I7" s="7">
        <v>15149.15</v>
      </c>
      <c r="J7" s="7">
        <v>16392.34</v>
      </c>
      <c r="K7" s="7">
        <v>18513.66</v>
      </c>
      <c r="L7" s="7">
        <v>21410.6</v>
      </c>
      <c r="M7" s="7">
        <v>29658</v>
      </c>
      <c r="N7" s="7">
        <v>35288.37</v>
      </c>
      <c r="O7" s="7">
        <v>38144.41</v>
      </c>
      <c r="P7" s="7">
        <v>49624.12</v>
      </c>
      <c r="Q7" s="7">
        <v>35571.8</v>
      </c>
      <c r="R7" s="7">
        <v>45078.15</v>
      </c>
      <c r="S7" s="7">
        <v>51605.57</v>
      </c>
      <c r="T7" s="7">
        <v>60253.68</v>
      </c>
      <c r="U7" s="7">
        <v>63844.63</v>
      </c>
      <c r="V7" s="7">
        <v>62595.5</v>
      </c>
      <c r="W7" s="7">
        <v>47856.2</v>
      </c>
      <c r="X7" s="7">
        <v>41327.38</v>
      </c>
      <c r="Y7" s="7">
        <v>43713</v>
      </c>
      <c r="Z7" s="8">
        <v>43561</v>
      </c>
      <c r="AA7" s="28">
        <v>44447.81</v>
      </c>
      <c r="AB7" s="29">
        <v>32933.06</v>
      </c>
      <c r="AC7" s="29">
        <v>5356.31</v>
      </c>
      <c r="AD7" s="29">
        <v>35562</v>
      </c>
      <c r="AE7" s="29">
        <v>39748.28</v>
      </c>
      <c r="AF7" s="29">
        <v>51239</v>
      </c>
      <c r="AG7" s="29">
        <v>10561</v>
      </c>
    </row>
    <row r="8" spans="1:33" s="6" customFormat="1" ht="15" customHeight="1">
      <c r="A8" s="5" t="s">
        <v>2</v>
      </c>
      <c r="B8" s="8">
        <v>46969</v>
      </c>
      <c r="C8" s="8">
        <v>54838</v>
      </c>
      <c r="D8" s="8">
        <v>58899</v>
      </c>
      <c r="E8" s="8">
        <v>64768</v>
      </c>
      <c r="F8" s="8">
        <v>66139</v>
      </c>
      <c r="G8" s="8">
        <v>65076</v>
      </c>
      <c r="H8" s="8">
        <v>65026</v>
      </c>
      <c r="I8" s="8">
        <v>65602</v>
      </c>
      <c r="J8" s="8">
        <v>67726</v>
      </c>
      <c r="K8" s="8">
        <v>72962</v>
      </c>
      <c r="L8" s="8">
        <v>78754</v>
      </c>
      <c r="M8" s="8">
        <v>77021</v>
      </c>
      <c r="N8" s="8">
        <v>74102</v>
      </c>
      <c r="O8" s="8">
        <v>76962</v>
      </c>
      <c r="P8" s="8">
        <v>54083</v>
      </c>
      <c r="Q8" s="8">
        <v>123445</v>
      </c>
      <c r="R8" s="8">
        <v>153561</v>
      </c>
      <c r="S8" s="8">
        <v>92766</v>
      </c>
      <c r="T8" s="8">
        <v>56699</v>
      </c>
      <c r="U8" s="8">
        <v>63091.62</v>
      </c>
      <c r="V8" s="8">
        <v>66786.68999999999</v>
      </c>
      <c r="W8" s="8">
        <v>147209</v>
      </c>
      <c r="X8" s="8">
        <v>188639</v>
      </c>
      <c r="Y8" s="8">
        <v>211078</v>
      </c>
      <c r="Z8" s="8">
        <v>223263</v>
      </c>
      <c r="AA8" s="8">
        <v>232763.33000000002</v>
      </c>
      <c r="AB8" s="8">
        <v>216751</v>
      </c>
      <c r="AC8" s="8">
        <v>216752</v>
      </c>
      <c r="AD8" s="8">
        <v>200934</v>
      </c>
      <c r="AE8" s="8">
        <v>140993</v>
      </c>
      <c r="AF8" s="29">
        <v>143011</v>
      </c>
      <c r="AG8" s="29">
        <v>36435</v>
      </c>
    </row>
    <row r="9" spans="1:33" ht="15" customHeight="1">
      <c r="A9" s="2" t="s">
        <v>3</v>
      </c>
      <c r="B9" s="3">
        <f aca="true" t="shared" si="4" ref="B9:W9">B8*10/100</f>
        <v>4696.9</v>
      </c>
      <c r="C9" s="3">
        <f t="shared" si="4"/>
        <v>5483.8</v>
      </c>
      <c r="D9" s="3">
        <f t="shared" si="4"/>
        <v>5889.9</v>
      </c>
      <c r="E9" s="3">
        <f t="shared" si="4"/>
        <v>6476.8</v>
      </c>
      <c r="F9" s="3">
        <f t="shared" si="4"/>
        <v>6613.9</v>
      </c>
      <c r="G9" s="3">
        <f t="shared" si="4"/>
        <v>6507.6</v>
      </c>
      <c r="H9" s="3">
        <f t="shared" si="4"/>
        <v>6502.6</v>
      </c>
      <c r="I9" s="3">
        <f t="shared" si="4"/>
        <v>6560.2</v>
      </c>
      <c r="J9" s="3">
        <f t="shared" si="4"/>
        <v>6772.6</v>
      </c>
      <c r="K9" s="3">
        <f t="shared" si="4"/>
        <v>7296.2</v>
      </c>
      <c r="L9" s="3">
        <f t="shared" si="4"/>
        <v>7875.4</v>
      </c>
      <c r="M9" s="3">
        <f t="shared" si="4"/>
        <v>7702.1</v>
      </c>
      <c r="N9" s="3">
        <f t="shared" si="4"/>
        <v>7410.2</v>
      </c>
      <c r="O9" s="3">
        <f t="shared" si="4"/>
        <v>7696.2</v>
      </c>
      <c r="P9" s="3">
        <f t="shared" si="4"/>
        <v>5408.3</v>
      </c>
      <c r="Q9" s="3">
        <f t="shared" si="4"/>
        <v>12344.5</v>
      </c>
      <c r="R9" s="3">
        <f t="shared" si="4"/>
        <v>15356.1</v>
      </c>
      <c r="S9" s="3">
        <f t="shared" si="4"/>
        <v>9276.6</v>
      </c>
      <c r="T9" s="3">
        <f t="shared" si="4"/>
        <v>5669.9</v>
      </c>
      <c r="U9" s="3">
        <f t="shared" si="4"/>
        <v>6309.162</v>
      </c>
      <c r="V9" s="3">
        <f t="shared" si="4"/>
        <v>6678.668999999999</v>
      </c>
      <c r="W9" s="3">
        <f t="shared" si="4"/>
        <v>14720.9</v>
      </c>
      <c r="X9" s="3">
        <f aca="true" t="shared" si="5" ref="X9:AD9">X8*10/100</f>
        <v>18863.9</v>
      </c>
      <c r="Y9" s="3">
        <f t="shared" si="5"/>
        <v>21107.8</v>
      </c>
      <c r="Z9" s="3">
        <f t="shared" si="5"/>
        <v>22326.3</v>
      </c>
      <c r="AA9" s="3">
        <f t="shared" si="5"/>
        <v>23276.333000000002</v>
      </c>
      <c r="AB9" s="3">
        <f t="shared" si="5"/>
        <v>21675.1</v>
      </c>
      <c r="AC9" s="3">
        <f t="shared" si="5"/>
        <v>21675.2</v>
      </c>
      <c r="AD9" s="3">
        <f t="shared" si="5"/>
        <v>20093.4</v>
      </c>
      <c r="AE9" s="3">
        <f>AE8*10/100</f>
        <v>14099.3</v>
      </c>
      <c r="AF9" s="3">
        <f>AF8*10/100</f>
        <v>14301.1</v>
      </c>
      <c r="AG9" s="3">
        <f>AG8*10/100</f>
        <v>3643.5</v>
      </c>
    </row>
    <row r="12" spans="1:25" ht="22.5">
      <c r="A12" s="32" t="s">
        <v>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4" spans="1:33" ht="15" customHeight="1">
      <c r="A14" s="14"/>
      <c r="B14" s="16">
        <f aca="true" t="shared" si="6" ref="B14:R14">B4</f>
        <v>1994</v>
      </c>
      <c r="C14" s="16">
        <f t="shared" si="6"/>
        <v>1995</v>
      </c>
      <c r="D14" s="16">
        <f t="shared" si="6"/>
        <v>1996</v>
      </c>
      <c r="E14" s="16">
        <f t="shared" si="6"/>
        <v>1997</v>
      </c>
      <c r="F14" s="16">
        <f t="shared" si="6"/>
        <v>1998</v>
      </c>
      <c r="G14" s="24">
        <f t="shared" si="6"/>
        <v>1999</v>
      </c>
      <c r="H14" s="24">
        <f t="shared" si="6"/>
        <v>2000</v>
      </c>
      <c r="I14" s="24">
        <f t="shared" si="6"/>
        <v>2001</v>
      </c>
      <c r="J14" s="24">
        <f t="shared" si="6"/>
        <v>2002</v>
      </c>
      <c r="K14" s="24">
        <f t="shared" si="6"/>
        <v>2003</v>
      </c>
      <c r="L14" s="24">
        <f t="shared" si="6"/>
        <v>2004</v>
      </c>
      <c r="M14" s="24">
        <f t="shared" si="6"/>
        <v>2005</v>
      </c>
      <c r="N14" s="24">
        <f t="shared" si="6"/>
        <v>2006</v>
      </c>
      <c r="O14" s="24">
        <f t="shared" si="6"/>
        <v>2007</v>
      </c>
      <c r="P14" s="24">
        <f t="shared" si="6"/>
        <v>2008</v>
      </c>
      <c r="Q14" s="24">
        <f t="shared" si="6"/>
        <v>2009</v>
      </c>
      <c r="R14" s="24">
        <f t="shared" si="6"/>
        <v>2010</v>
      </c>
      <c r="S14" s="24">
        <f aca="true" t="shared" si="7" ref="S14:X14">S4</f>
        <v>2011</v>
      </c>
      <c r="T14" s="24">
        <f t="shared" si="7"/>
        <v>2012</v>
      </c>
      <c r="U14" s="24">
        <f t="shared" si="7"/>
        <v>2013</v>
      </c>
      <c r="V14" s="24">
        <f t="shared" si="7"/>
        <v>2014</v>
      </c>
      <c r="W14" s="24">
        <f t="shared" si="7"/>
        <v>2015</v>
      </c>
      <c r="X14" s="24">
        <f t="shared" si="7"/>
        <v>2016</v>
      </c>
      <c r="Y14" s="24">
        <f aca="true" t="shared" si="8" ref="Y14:AD14">Y4</f>
        <v>2017</v>
      </c>
      <c r="Z14" s="24">
        <f t="shared" si="8"/>
        <v>2018</v>
      </c>
      <c r="AA14" s="24">
        <f t="shared" si="8"/>
        <v>2019</v>
      </c>
      <c r="AB14" s="24">
        <f t="shared" si="8"/>
        <v>2020</v>
      </c>
      <c r="AC14" s="24">
        <f t="shared" si="8"/>
        <v>2021</v>
      </c>
      <c r="AD14" s="24">
        <f t="shared" si="8"/>
        <v>2021</v>
      </c>
      <c r="AE14" s="24">
        <f>AE4</f>
        <v>2022</v>
      </c>
      <c r="AF14" s="24">
        <f>AF4</f>
        <v>2023</v>
      </c>
      <c r="AG14" s="24">
        <f>AG4</f>
        <v>2024</v>
      </c>
    </row>
    <row r="15" spans="1:33" ht="1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0"/>
      <c r="Q15" s="21"/>
      <c r="R15" s="21"/>
      <c r="S15" s="21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1" t="str">
        <f>AG5</f>
        <v>Jan - Feb</v>
      </c>
    </row>
    <row r="16" spans="1:33" ht="15" customHeight="1">
      <c r="A16" s="11" t="s">
        <v>7</v>
      </c>
      <c r="B16" s="12">
        <f aca="true" t="shared" si="9" ref="B16:M16">SUM(B17:B19)</f>
        <v>100</v>
      </c>
      <c r="C16" s="12">
        <f t="shared" si="9"/>
        <v>99.99999999999999</v>
      </c>
      <c r="D16" s="12">
        <f t="shared" si="9"/>
        <v>100.00000000000001</v>
      </c>
      <c r="E16" s="12">
        <f t="shared" si="9"/>
        <v>100</v>
      </c>
      <c r="F16" s="12">
        <f t="shared" si="9"/>
        <v>100</v>
      </c>
      <c r="G16" s="12">
        <f t="shared" si="9"/>
        <v>99.99999999999999</v>
      </c>
      <c r="H16" s="12">
        <f t="shared" si="9"/>
        <v>100</v>
      </c>
      <c r="I16" s="12">
        <f t="shared" si="9"/>
        <v>100</v>
      </c>
      <c r="J16" s="12">
        <f t="shared" si="9"/>
        <v>100</v>
      </c>
      <c r="K16" s="12">
        <f t="shared" si="9"/>
        <v>99.99999999999999</v>
      </c>
      <c r="L16" s="13">
        <f t="shared" si="9"/>
        <v>100</v>
      </c>
      <c r="M16" s="12">
        <f t="shared" si="9"/>
        <v>100</v>
      </c>
      <c r="N16" s="12">
        <f aca="true" t="shared" si="10" ref="N16:T16">SUM(N17:N19)</f>
        <v>100.00000000000001</v>
      </c>
      <c r="O16" s="12">
        <f t="shared" si="10"/>
        <v>100</v>
      </c>
      <c r="P16" s="12">
        <f t="shared" si="10"/>
        <v>100.00000000000001</v>
      </c>
      <c r="Q16" s="12">
        <f t="shared" si="10"/>
        <v>100.00000000000001</v>
      </c>
      <c r="R16" s="12">
        <f t="shared" si="10"/>
        <v>100</v>
      </c>
      <c r="S16" s="12">
        <f>SUM(S17:S19)</f>
        <v>99.99999999999999</v>
      </c>
      <c r="T16" s="12">
        <f t="shared" si="10"/>
        <v>100</v>
      </c>
      <c r="U16" s="12">
        <f aca="true" t="shared" si="11" ref="U16:Z16">SUM(U17:U19)</f>
        <v>99.99999999999999</v>
      </c>
      <c r="V16" s="12">
        <f t="shared" si="11"/>
        <v>100</v>
      </c>
      <c r="W16" s="12">
        <f t="shared" si="11"/>
        <v>100</v>
      </c>
      <c r="X16" s="12">
        <f t="shared" si="11"/>
        <v>100</v>
      </c>
      <c r="Y16" s="12">
        <f t="shared" si="11"/>
        <v>100.00000000000001</v>
      </c>
      <c r="Z16" s="12">
        <f t="shared" si="11"/>
        <v>100</v>
      </c>
      <c r="AA16" s="12">
        <f aca="true" t="shared" si="12" ref="AA16:AG16">SUM(AA17:AA19)</f>
        <v>100.00000000000001</v>
      </c>
      <c r="AB16" s="12">
        <f t="shared" si="12"/>
        <v>100</v>
      </c>
      <c r="AC16" s="12">
        <f t="shared" si="12"/>
        <v>100</v>
      </c>
      <c r="AD16" s="12">
        <f t="shared" si="12"/>
        <v>100.00000000000001</v>
      </c>
      <c r="AE16" s="12">
        <f t="shared" si="12"/>
        <v>100.00000000000001</v>
      </c>
      <c r="AF16" s="12">
        <f>SUM(AF17:AF19)</f>
        <v>99.99999999999999</v>
      </c>
      <c r="AG16" s="12">
        <f t="shared" si="12"/>
        <v>100</v>
      </c>
    </row>
    <row r="17" spans="1:33" ht="15" customHeight="1">
      <c r="A17" s="5" t="s">
        <v>1</v>
      </c>
      <c r="B17" s="3">
        <f>B7/B$6*100</f>
        <v>7.274196005995082</v>
      </c>
      <c r="C17" s="3">
        <f aca="true" t="shared" si="13" ref="C17:T19">C7/C$6*100</f>
        <v>6.249864010409187</v>
      </c>
      <c r="D17" s="3">
        <f t="shared" si="13"/>
        <v>7.756462104831387</v>
      </c>
      <c r="E17" s="3">
        <f t="shared" si="13"/>
        <v>9.635201440057067</v>
      </c>
      <c r="F17" s="3">
        <f t="shared" si="13"/>
        <v>10.672421384427736</v>
      </c>
      <c r="G17" s="3">
        <f t="shared" si="13"/>
        <v>11.138564606202134</v>
      </c>
      <c r="H17" s="3">
        <f t="shared" si="13"/>
        <v>16.125855657898423</v>
      </c>
      <c r="I17" s="3">
        <f t="shared" si="13"/>
        <v>17.350722443302047</v>
      </c>
      <c r="J17" s="3">
        <f t="shared" si="13"/>
        <v>18.035174903021137</v>
      </c>
      <c r="K17" s="3">
        <f t="shared" si="13"/>
        <v>18.743860852676058</v>
      </c>
      <c r="L17" s="3">
        <f t="shared" si="13"/>
        <v>19.817289892632356</v>
      </c>
      <c r="M17" s="3">
        <f t="shared" si="13"/>
        <v>25.929108917469755</v>
      </c>
      <c r="N17" s="3">
        <f t="shared" si="13"/>
        <v>30.21249810681575</v>
      </c>
      <c r="O17" s="3">
        <f t="shared" si="13"/>
        <v>31.061562942351145</v>
      </c>
      <c r="P17" s="3">
        <f t="shared" si="13"/>
        <v>45.478558392571834</v>
      </c>
      <c r="Q17" s="3">
        <f t="shared" si="13"/>
        <v>20.758362594121312</v>
      </c>
      <c r="R17" s="3">
        <f t="shared" si="13"/>
        <v>21.0650236395434</v>
      </c>
      <c r="S17" s="3">
        <f>S7/S$6*100</f>
        <v>33.586843240632156</v>
      </c>
      <c r="T17" s="3">
        <f t="shared" si="13"/>
        <v>49.13750795326604</v>
      </c>
      <c r="U17" s="3">
        <f aca="true" t="shared" si="14" ref="U17:V19">U7/U$6*100</f>
        <v>47.91506817510534</v>
      </c>
      <c r="V17" s="3">
        <f t="shared" si="14"/>
        <v>46.00551581112685</v>
      </c>
      <c r="W17" s="3">
        <f aca="true" t="shared" si="15" ref="W17:X19">W7/W$6*100</f>
        <v>22.811902218497792</v>
      </c>
      <c r="X17" s="3">
        <f t="shared" si="15"/>
        <v>16.60866193615986</v>
      </c>
      <c r="Y17" s="3">
        <f aca="true" t="shared" si="16" ref="Y17:Z19">Y7/Y$6*100</f>
        <v>15.843852890987566</v>
      </c>
      <c r="Z17" s="3">
        <f t="shared" si="16"/>
        <v>15.065175446817797</v>
      </c>
      <c r="AA17" s="3">
        <f aca="true" t="shared" si="17" ref="AA17:AB19">AA7/AA$6*100</f>
        <v>14.791901158555119</v>
      </c>
      <c r="AB17" s="3">
        <f t="shared" si="17"/>
        <v>12.136336212125656</v>
      </c>
      <c r="AC17" s="3">
        <f aca="true" t="shared" si="18" ref="AC17:AD19">AC7/AC$6*100</f>
        <v>2.1971584542367117</v>
      </c>
      <c r="AD17" s="3">
        <f t="shared" si="18"/>
        <v>13.859496923879163</v>
      </c>
      <c r="AE17" s="3">
        <f aca="true" t="shared" si="19" ref="AE17:AG19">AE7/AE$6*100</f>
        <v>20.400411454328456</v>
      </c>
      <c r="AF17" s="3">
        <f>AF7/AF$6*100</f>
        <v>24.569038475462367</v>
      </c>
      <c r="AG17" s="3">
        <f t="shared" si="19"/>
        <v>20.85526120913516</v>
      </c>
    </row>
    <row r="18" spans="1:33" ht="15" customHeight="1">
      <c r="A18" s="5" t="s">
        <v>2</v>
      </c>
      <c r="B18" s="3">
        <f aca="true" t="shared" si="20" ref="B18:Q19">B8/B$6*100</f>
        <v>84.29618544909538</v>
      </c>
      <c r="C18" s="3">
        <f t="shared" si="20"/>
        <v>85.22739635417345</v>
      </c>
      <c r="D18" s="3">
        <f t="shared" si="20"/>
        <v>83.85776172288057</v>
      </c>
      <c r="E18" s="3">
        <f t="shared" si="20"/>
        <v>82.14981687267539</v>
      </c>
      <c r="F18" s="3">
        <f t="shared" si="20"/>
        <v>81.20688965052024</v>
      </c>
      <c r="G18" s="3">
        <f t="shared" si="20"/>
        <v>80.78312308527077</v>
      </c>
      <c r="H18" s="3">
        <f t="shared" si="20"/>
        <v>76.24922212918325</v>
      </c>
      <c r="I18" s="3">
        <f t="shared" si="20"/>
        <v>75.13570686972541</v>
      </c>
      <c r="J18" s="3">
        <f t="shared" si="20"/>
        <v>74.51347736088987</v>
      </c>
      <c r="K18" s="3">
        <f t="shared" si="20"/>
        <v>73.86921740665812</v>
      </c>
      <c r="L18" s="3">
        <f t="shared" si="20"/>
        <v>72.89337282487968</v>
      </c>
      <c r="M18" s="3">
        <f t="shared" si="20"/>
        <v>67.33717371139113</v>
      </c>
      <c r="N18" s="3">
        <f t="shared" si="20"/>
        <v>63.44318353925842</v>
      </c>
      <c r="O18" s="3">
        <f t="shared" si="20"/>
        <v>62.671306416044416</v>
      </c>
      <c r="P18" s="3">
        <f t="shared" si="20"/>
        <v>49.56494691584379</v>
      </c>
      <c r="Q18" s="3">
        <f t="shared" si="20"/>
        <v>72.03785218716246</v>
      </c>
      <c r="R18" s="3">
        <f t="shared" si="13"/>
        <v>71.75906941859691</v>
      </c>
      <c r="S18" s="3">
        <f>S8/S$6*100</f>
        <v>60.375597053970765</v>
      </c>
      <c r="T18" s="3">
        <f>T8/T$6*100</f>
        <v>46.23862913339452</v>
      </c>
      <c r="U18" s="3">
        <f t="shared" si="14"/>
        <v>47.3499380226315</v>
      </c>
      <c r="V18" s="3">
        <f t="shared" si="14"/>
        <v>49.08589471715741</v>
      </c>
      <c r="W18" s="3">
        <f t="shared" si="15"/>
        <v>70.17099798318382</v>
      </c>
      <c r="X18" s="3">
        <f t="shared" si="15"/>
        <v>75.81030733076376</v>
      </c>
      <c r="Y18" s="3">
        <f t="shared" si="16"/>
        <v>76.5055882809204</v>
      </c>
      <c r="Z18" s="3">
        <f t="shared" si="16"/>
        <v>77.21347686652928</v>
      </c>
      <c r="AA18" s="3">
        <f t="shared" si="17"/>
        <v>77.46190803767718</v>
      </c>
      <c r="AB18" s="3">
        <f t="shared" si="17"/>
        <v>79.87605798897668</v>
      </c>
      <c r="AC18" s="3">
        <f t="shared" si="18"/>
        <v>88.91167413251208</v>
      </c>
      <c r="AD18" s="3">
        <f t="shared" si="18"/>
        <v>78.30954825101895</v>
      </c>
      <c r="AE18" s="3">
        <f t="shared" si="19"/>
        <v>72.36326231424687</v>
      </c>
      <c r="AF18" s="3">
        <f>AF8/AF$6*100</f>
        <v>68.57360138594329</v>
      </c>
      <c r="AG18" s="3">
        <f t="shared" si="19"/>
        <v>71.94976253714985</v>
      </c>
    </row>
    <row r="19" spans="1:33" ht="15" customHeight="1">
      <c r="A19" s="2" t="s">
        <v>3</v>
      </c>
      <c r="B19" s="3">
        <f t="shared" si="20"/>
        <v>8.429618544909538</v>
      </c>
      <c r="C19" s="3">
        <f t="shared" si="13"/>
        <v>8.522739635417347</v>
      </c>
      <c r="D19" s="3">
        <f t="shared" si="13"/>
        <v>8.385776172288056</v>
      </c>
      <c r="E19" s="3">
        <f t="shared" si="13"/>
        <v>8.214981687267539</v>
      </c>
      <c r="F19" s="3">
        <f t="shared" si="13"/>
        <v>8.120688965052024</v>
      </c>
      <c r="G19" s="3">
        <f t="shared" si="13"/>
        <v>8.078312308527078</v>
      </c>
      <c r="H19" s="3">
        <f t="shared" si="13"/>
        <v>7.624922212918325</v>
      </c>
      <c r="I19" s="3">
        <f t="shared" si="13"/>
        <v>7.513570686972542</v>
      </c>
      <c r="J19" s="3">
        <f t="shared" si="13"/>
        <v>7.451347736088988</v>
      </c>
      <c r="K19" s="3">
        <f t="shared" si="13"/>
        <v>7.386921740665812</v>
      </c>
      <c r="L19" s="3">
        <f t="shared" si="13"/>
        <v>7.289337282487968</v>
      </c>
      <c r="M19" s="3">
        <f t="shared" si="13"/>
        <v>6.733717371139113</v>
      </c>
      <c r="N19" s="3">
        <f t="shared" si="13"/>
        <v>6.344318353925842</v>
      </c>
      <c r="O19" s="3">
        <f t="shared" si="13"/>
        <v>6.267130641604441</v>
      </c>
      <c r="P19" s="3">
        <f t="shared" si="13"/>
        <v>4.956494691584379</v>
      </c>
      <c r="Q19" s="3">
        <f t="shared" si="13"/>
        <v>7.203785218716245</v>
      </c>
      <c r="R19" s="3">
        <f t="shared" si="13"/>
        <v>7.175906941859692</v>
      </c>
      <c r="S19" s="3">
        <f>S9/S$6*100</f>
        <v>6.037559705397077</v>
      </c>
      <c r="T19" s="3">
        <f t="shared" si="13"/>
        <v>4.623862913339452</v>
      </c>
      <c r="U19" s="3">
        <f t="shared" si="14"/>
        <v>4.73499380226315</v>
      </c>
      <c r="V19" s="3">
        <f t="shared" si="14"/>
        <v>4.908589471715741</v>
      </c>
      <c r="W19" s="3">
        <f t="shared" si="15"/>
        <v>7.017099798318382</v>
      </c>
      <c r="X19" s="3">
        <f t="shared" si="15"/>
        <v>7.581030733076377</v>
      </c>
      <c r="Y19" s="3">
        <f t="shared" si="16"/>
        <v>7.65055882809204</v>
      </c>
      <c r="Z19" s="3">
        <f t="shared" si="16"/>
        <v>7.721347686652928</v>
      </c>
      <c r="AA19" s="3">
        <f t="shared" si="17"/>
        <v>7.746190803767718</v>
      </c>
      <c r="AB19" s="3">
        <f t="shared" si="17"/>
        <v>7.987605798897668</v>
      </c>
      <c r="AC19" s="3">
        <f t="shared" si="18"/>
        <v>8.891167413251209</v>
      </c>
      <c r="AD19" s="3">
        <f t="shared" si="18"/>
        <v>7.830954825101895</v>
      </c>
      <c r="AE19" s="3">
        <f t="shared" si="19"/>
        <v>7.236326231424687</v>
      </c>
      <c r="AF19" s="3">
        <f>AF9/AF$6*100</f>
        <v>6.857360138594331</v>
      </c>
      <c r="AG19" s="3">
        <f t="shared" si="19"/>
        <v>7.1949762537149855</v>
      </c>
    </row>
    <row r="21" s="9" customFormat="1" ht="12.75">
      <c r="A21" s="9" t="s">
        <v>8</v>
      </c>
    </row>
    <row r="22" ht="12.75">
      <c r="A22" s="4"/>
    </row>
  </sheetData>
  <sheetProtection/>
  <mergeCells count="1">
    <mergeCell ref="A12:Y12"/>
  </mergeCells>
  <printOptions horizontalCentered="1"/>
  <pageMargins left="0.25" right="0.5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supit</dc:creator>
  <cp:keywords/>
  <dc:description/>
  <cp:lastModifiedBy>Bubpha Kunathai</cp:lastModifiedBy>
  <cp:lastPrinted>2013-04-09T10:57:27Z</cp:lastPrinted>
  <dcterms:created xsi:type="dcterms:W3CDTF">2006-10-25T06:59:46Z</dcterms:created>
  <dcterms:modified xsi:type="dcterms:W3CDTF">2024-04-11T03:54:17Z</dcterms:modified>
  <cp:category/>
  <cp:version/>
  <cp:contentType/>
  <cp:contentStatus/>
</cp:coreProperties>
</file>