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<sst xmlns="http://schemas.openxmlformats.org/spreadsheetml/2006/main" count="46" uniqueCount="41">
  <si>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</si>
  <si>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</si>
  <si>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</si>
  <si>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</si>
  <si>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</si>
  <si>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</si>
  <si>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</si>
  <si>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</si>
  <si>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</si>
  <si>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</si>
  <si>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</si>
  <si>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</si>
  <si>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</si>
  <si>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</si>
  <si>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</si>
  <si>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</si>
  <si>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</si>
  <si>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</si>
  <si>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</si>
  <si>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</si>
  <si>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</si>
  <si>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</si>
  <si>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</si>
  <si>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</si>
  <si>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</si>
  <si>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</si>
  <si>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</si>
  <si>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</si>
  <si>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</si>
  <si>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</si>
  <si>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</si>
  <si>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</si>
  <si>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</si>
  <si>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</si>
  <si>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</si>
  <si>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</si>
  <si>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</si>
  <si>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</si>
  <si>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</si>
  <si>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>H-DIESEL(0.7%S)</t>
  </si>
  <si>
    <t xml:space="preserve">    OCT 11  ,2006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</si>
</sst>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_)"/>
    <numFmt numFmtId="200" formatCode="0.00_)"/>
    <numFmt numFmtId="201" formatCode="0.0000"/>
    <numFmt numFmtId="202" formatCode="0.000000000000000"/>
    <numFmt numFmtId="203" formatCode="0.00000"/>
    <numFmt numFmtId="204" formatCode="0.000"/>
  </numFmts>
  <fonts count="9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200" fontId="3" fillId="0" borderId="2" xfId="0" applyNumberFormat="1" applyFont="1" applyFill="1" applyBorder="1" applyAlignment="1" applyProtection="1">
      <alignment horizontal="center"/>
      <protection/>
    </xf>
    <xf numFmtId="200" fontId="3" fillId="0" borderId="3" xfId="0" applyNumberFormat="1" applyFont="1" applyFill="1" applyBorder="1" applyAlignment="1" applyProtection="1">
      <alignment horizontal="center"/>
      <protection/>
    </xf>
    <xf numFmtId="200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200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200" fontId="3" fillId="0" borderId="7" xfId="0" applyNumberFormat="1" applyFont="1" applyFill="1" applyBorder="1" applyAlignment="1" applyProtection="1">
      <alignment horizontal="center"/>
      <protection/>
    </xf>
    <xf numFmtId="200" fontId="4" fillId="0" borderId="8" xfId="0" applyNumberFormat="1" applyFont="1" applyFill="1" applyBorder="1" applyAlignment="1" applyProtection="1">
      <alignment horizontal="left"/>
      <protection/>
    </xf>
    <xf numFmtId="199" fontId="4" fillId="0" borderId="0" xfId="0" applyNumberFormat="1" applyFont="1" applyFill="1" applyBorder="1" applyAlignment="1" applyProtection="1">
      <alignment horizontal="center"/>
      <protection/>
    </xf>
    <xf numFmtId="199" fontId="3" fillId="0" borderId="0" xfId="0" applyNumberFormat="1" applyFont="1" applyFill="1" applyBorder="1" applyAlignment="1" applyProtection="1">
      <alignment horizontal="center"/>
      <protection/>
    </xf>
    <xf numFmtId="200" fontId="3" fillId="0" borderId="9" xfId="0" applyNumberFormat="1" applyFont="1" applyFill="1" applyBorder="1" applyAlignment="1" applyProtection="1">
      <alignment horizontal="center"/>
      <protection/>
    </xf>
    <xf numFmtId="199" fontId="4" fillId="0" borderId="0" xfId="0" applyNumberFormat="1" applyFont="1" applyFill="1" applyAlignment="1" applyProtection="1">
      <alignment horizontal="center"/>
      <protection/>
    </xf>
    <xf numFmtId="200" fontId="3" fillId="2" borderId="9" xfId="0" applyNumberFormat="1" applyFont="1" applyFill="1" applyBorder="1" applyAlignment="1" applyProtection="1">
      <alignment horizontal="center"/>
      <protection/>
    </xf>
    <xf numFmtId="199" fontId="4" fillId="2" borderId="0" xfId="0" applyNumberFormat="1" applyFont="1" applyFill="1" applyBorder="1" applyAlignment="1" applyProtection="1">
      <alignment horizontal="center"/>
      <protection/>
    </xf>
    <xf numFmtId="199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9" fontId="4" fillId="0" borderId="6" xfId="0" applyNumberFormat="1" applyFont="1" applyFill="1" applyBorder="1" applyAlignment="1" applyProtection="1">
      <alignment/>
      <protection/>
    </xf>
    <xf numFmtId="201" fontId="4" fillId="0" borderId="6" xfId="0" applyNumberFormat="1" applyFont="1" applyFill="1" applyBorder="1" applyAlignment="1">
      <alignment horizontal="center"/>
    </xf>
    <xf numFmtId="199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201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0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9" fontId="4" fillId="0" borderId="0" xfId="0" applyNumberFormat="1" applyFont="1" applyFill="1" applyBorder="1" applyAlignment="1" applyProtection="1">
      <alignment/>
      <protection/>
    </xf>
    <xf numFmtId="201" fontId="4" fillId="0" borderId="0" xfId="0" applyNumberFormat="1" applyFont="1" applyFill="1" applyBorder="1" applyAlignment="1">
      <alignment/>
    </xf>
    <xf numFmtId="20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20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/>
    </xf>
    <xf numFmtId="201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9" fontId="8" fillId="0" borderId="0" xfId="0" applyNumberFormat="1" applyFont="1" applyAlignment="1">
      <alignment/>
    </xf>
    <xf numFmtId="204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9" fontId="6" fillId="2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 customHeight="1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>
      <c r="A4" s="54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 customHeight="1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36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15.4024</v>
      </c>
      <c r="C8" s="17">
        <v>3.685</v>
      </c>
      <c r="D8" s="17">
        <f>+C8*0.1</f>
        <v>0.36850000000000005</v>
      </c>
      <c r="E8" s="17">
        <v>2.5</v>
      </c>
      <c r="F8" s="17">
        <v>0.04</v>
      </c>
      <c r="G8" s="17">
        <f>+B8+C8+D8+E8+F8</f>
        <v>21.9959</v>
      </c>
      <c r="H8" s="17">
        <f>+G8*0.07</f>
        <v>1.539713</v>
      </c>
      <c r="I8" s="18">
        <f>+G8+H8</f>
        <v>23.535612999999998</v>
      </c>
      <c r="J8" s="17">
        <f>(L8-I8)/1.07</f>
        <v>1.9199878504672914</v>
      </c>
      <c r="K8" s="17">
        <f aca="true" t="shared" si="0" ref="K8:K15">(J8*0.07)</f>
        <v>0.1343991495327104</v>
      </c>
      <c r="L8" s="19">
        <v>25.59</v>
      </c>
    </row>
    <row r="9" spans="1:12" ht="23.25">
      <c r="A9" s="16" t="s">
        <v>15</v>
      </c>
      <c r="B9" s="17">
        <v>14.9444</v>
      </c>
      <c r="C9" s="17">
        <v>3.685</v>
      </c>
      <c r="D9" s="17">
        <f>+C9*0.1</f>
        <v>0.36850000000000005</v>
      </c>
      <c r="E9" s="17">
        <v>2.3</v>
      </c>
      <c r="F9" s="17">
        <v>0.04</v>
      </c>
      <c r="G9" s="17">
        <f>+B9+C9+D9+E9+F9</f>
        <v>21.3379</v>
      </c>
      <c r="H9" s="17">
        <f>+G9*0.07</f>
        <v>1.4936530000000001</v>
      </c>
      <c r="I9" s="18">
        <f>+G9+H9</f>
        <v>22.831553</v>
      </c>
      <c r="J9" s="17">
        <f>(L9-I9)/1.07</f>
        <v>1.83032429906542</v>
      </c>
      <c r="K9" s="17">
        <f t="shared" si="0"/>
        <v>0.12812270093457942</v>
      </c>
      <c r="L9" s="19">
        <v>24.79</v>
      </c>
    </row>
    <row r="10" spans="1:12" ht="23.25">
      <c r="A10" s="16" t="s">
        <v>23</v>
      </c>
      <c r="B10" s="20">
        <v>16.6262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20.850350000000002</v>
      </c>
      <c r="H10" s="17">
        <f>+G10*0.07</f>
        <v>1.4595245000000003</v>
      </c>
      <c r="I10" s="18">
        <f>+G10+H10</f>
        <v>22.309874500000003</v>
      </c>
      <c r="J10" s="17">
        <f>(L10-I10)/1.07</f>
        <v>1.6636686915887822</v>
      </c>
      <c r="K10" s="17">
        <f t="shared" si="0"/>
        <v>0.11645680841121477</v>
      </c>
      <c r="L10" s="19">
        <v>24.09</v>
      </c>
    </row>
    <row r="11" spans="1:12" ht="23.25">
      <c r="A11" s="16" t="s">
        <v>16</v>
      </c>
      <c r="B11" s="17">
        <v>18.1701</v>
      </c>
      <c r="C11" s="17">
        <f>3.3605/1.1</f>
        <v>3.0549999999999997</v>
      </c>
      <c r="D11" s="17">
        <f>+C11*0.1</f>
        <v>0.3055</v>
      </c>
      <c r="E11" s="17">
        <f>0.1</f>
        <v>0.1</v>
      </c>
      <c r="F11" s="17">
        <v>0.04</v>
      </c>
      <c r="G11" s="17">
        <f>+B11+C11+D11+E11+F11</f>
        <v>21.6706</v>
      </c>
      <c r="H11" s="17">
        <f>+G11*0.07</f>
        <v>1.5169420000000002</v>
      </c>
      <c r="I11" s="18">
        <f>G11+H11</f>
        <v>23.187542</v>
      </c>
      <c r="J11" s="17">
        <f>(L11-I11)/1.07</f>
        <v>3.6191196261682226</v>
      </c>
      <c r="K11" s="17">
        <f t="shared" si="0"/>
        <v>0.2533383738317756</v>
      </c>
      <c r="L11" s="21">
        <v>27.06</v>
      </c>
    </row>
    <row r="12" spans="1:12" ht="23.25">
      <c r="A12" s="16" t="s">
        <v>24</v>
      </c>
      <c r="B12" s="17">
        <v>17.8574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21.382899999999996</v>
      </c>
      <c r="H12" s="17">
        <f>+G12*0.07</f>
        <v>1.4968029999999999</v>
      </c>
      <c r="I12" s="18">
        <f>+G12+H12</f>
        <v>22.879702999999996</v>
      </c>
      <c r="J12" s="17">
        <f>(L12-I12)/1.07</f>
        <v>1.1778476635514064</v>
      </c>
      <c r="K12" s="17">
        <f t="shared" si="0"/>
        <v>0.08244933644859845</v>
      </c>
      <c r="L12" s="19">
        <v>24.14</v>
      </c>
    </row>
    <row r="13" spans="1:12" ht="23.25">
      <c r="A13" s="16" t="s">
        <v>39</v>
      </c>
      <c r="B13" s="22">
        <v>16.9111</v>
      </c>
      <c r="C13" s="17">
        <v>2.405</v>
      </c>
      <c r="D13" s="17">
        <v>0.2405</v>
      </c>
      <c r="E13" s="23">
        <f>G13-F13-D13-C13-B13</f>
        <v>-0.20501121495327723</v>
      </c>
      <c r="F13" s="17">
        <v>0.04</v>
      </c>
      <c r="G13" s="17">
        <f>I13-H13</f>
        <v>19.391588785046725</v>
      </c>
      <c r="H13" s="17">
        <f>I13-(I13/1.07)</f>
        <v>1.3574112149532738</v>
      </c>
      <c r="I13" s="18">
        <f>L13-K13-J13</f>
        <v>20.749</v>
      </c>
      <c r="J13" s="17">
        <v>1.3</v>
      </c>
      <c r="K13" s="17">
        <f t="shared" si="0"/>
        <v>0.09100000000000001</v>
      </c>
      <c r="L13" s="19">
        <f>L12-2</f>
        <v>22.14</v>
      </c>
    </row>
    <row r="14" spans="1:12" ht="23.25">
      <c r="A14" s="16" t="s">
        <v>38</v>
      </c>
      <c r="B14" s="22">
        <v>18.2695</v>
      </c>
      <c r="C14" s="17">
        <f>C12*0.95</f>
        <v>2.18975</v>
      </c>
      <c r="D14" s="17">
        <f>C14*0.1</f>
        <v>0.21897500000000003</v>
      </c>
      <c r="E14" s="52">
        <v>0.0748</v>
      </c>
      <c r="F14" s="17">
        <v>0.04</v>
      </c>
      <c r="G14" s="17">
        <f>B14+C14+D14+E14+F14</f>
        <v>20.793025</v>
      </c>
      <c r="H14" s="17">
        <f>G14*0.07</f>
        <v>1.45551175</v>
      </c>
      <c r="I14" s="18">
        <f>G14+H14</f>
        <v>22.24853675</v>
      </c>
      <c r="J14" s="17">
        <f>(L14-I14)/1.07</f>
        <v>1.3004329439252345</v>
      </c>
      <c r="K14" s="17">
        <f t="shared" si="0"/>
        <v>0.09103030607476642</v>
      </c>
      <c r="L14" s="19">
        <f>L12-0.5</f>
        <v>23.64</v>
      </c>
    </row>
    <row r="15" spans="1:12" ht="23.25">
      <c r="A15" s="16" t="s">
        <v>17</v>
      </c>
      <c r="B15" s="17">
        <v>17.3805</v>
      </c>
      <c r="C15" s="17">
        <f>2.405</f>
        <v>2.405</v>
      </c>
      <c r="D15" s="17">
        <f aca="true" t="shared" si="1" ref="D15:D20">+C15*0.1</f>
        <v>0.2405</v>
      </c>
      <c r="E15" s="17">
        <v>0.95</v>
      </c>
      <c r="F15" s="17">
        <v>0.04</v>
      </c>
      <c r="G15" s="17">
        <f>+B15+C15+D15+E15+F15</f>
        <v>21.016000000000002</v>
      </c>
      <c r="H15" s="17">
        <f>+G15*0.07</f>
        <v>1.4711200000000002</v>
      </c>
      <c r="I15" s="18">
        <f>+G15+H15</f>
        <v>22.48712</v>
      </c>
      <c r="J15" s="17">
        <f>(L15-I15)/1.07</f>
        <v>1.3671775700934563</v>
      </c>
      <c r="K15" s="17">
        <f t="shared" si="0"/>
        <v>0.09570242990654194</v>
      </c>
      <c r="L15" s="19">
        <v>23.95</v>
      </c>
    </row>
    <row r="16" spans="1:12" ht="23.25">
      <c r="A16" s="16" t="s">
        <v>29</v>
      </c>
      <c r="B16" s="17">
        <v>11.9711</v>
      </c>
      <c r="C16" s="22">
        <f>12.9993*0.05</f>
        <v>0.649965</v>
      </c>
      <c r="D16" s="17">
        <f t="shared" si="1"/>
        <v>0.0649965</v>
      </c>
      <c r="E16" s="17">
        <f>0.06</f>
        <v>0.06</v>
      </c>
      <c r="F16" s="17">
        <v>0.04</v>
      </c>
      <c r="G16" s="17">
        <f>+B16+C16+D16+E16+F16</f>
        <v>12.786061499999999</v>
      </c>
      <c r="H16" s="17">
        <f>+G16*0.07</f>
        <v>0.895024305</v>
      </c>
      <c r="I16" s="18">
        <f>G16+H16</f>
        <v>13.681085804999999</v>
      </c>
      <c r="J16" s="17">
        <f>(L16-I16)/1.07</f>
        <v>2.812069341121498</v>
      </c>
      <c r="K16" s="17">
        <f>+J16*0.07</f>
        <v>0.19684485387850487</v>
      </c>
      <c r="L16" s="21">
        <v>16.69</v>
      </c>
    </row>
    <row r="17" spans="1:12" ht="23.25">
      <c r="A17" s="16" t="s">
        <v>30</v>
      </c>
      <c r="B17" s="17">
        <v>11.2466</v>
      </c>
      <c r="C17" s="22">
        <f>11.9027*0.05</f>
        <v>0.595135</v>
      </c>
      <c r="D17" s="17">
        <f t="shared" si="1"/>
        <v>0.0595135</v>
      </c>
      <c r="E17" s="17">
        <f>0.06</f>
        <v>0.06</v>
      </c>
      <c r="F17" s="17">
        <v>0.04</v>
      </c>
      <c r="G17" s="17">
        <f>+B17+C17+D17+E17+F17</f>
        <v>12.001248499999999</v>
      </c>
      <c r="H17" s="17">
        <f>+G17*0.07</f>
        <v>0.8400873950000001</v>
      </c>
      <c r="I17" s="18">
        <f>G17+H17</f>
        <v>12.841335894999999</v>
      </c>
      <c r="J17" s="17">
        <f>(L17-I17)/1.07</f>
        <v>2.8024898177570106</v>
      </c>
      <c r="K17" s="17">
        <f>+J17*0.07</f>
        <v>0.19617428724299077</v>
      </c>
      <c r="L17" s="21">
        <v>15.84</v>
      </c>
    </row>
    <row r="18" spans="1:12" ht="23.25">
      <c r="A18" s="16" t="s">
        <v>19</v>
      </c>
      <c r="B18" s="22">
        <v>11.8726</v>
      </c>
      <c r="C18" s="17">
        <v>2.17</v>
      </c>
      <c r="D18" s="17">
        <f t="shared" si="1"/>
        <v>0.217</v>
      </c>
      <c r="E18" s="17">
        <f>G18-B18-C18-D18</f>
        <v>-1.802700000000001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11.8726</v>
      </c>
      <c r="C19" s="17">
        <v>2.17</v>
      </c>
      <c r="D19" s="17">
        <f t="shared" si="1"/>
        <v>0.217</v>
      </c>
      <c r="E19" s="17">
        <f>G19-B19-C19-D19</f>
        <v>-1.802700000000001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11.8726</v>
      </c>
      <c r="C20" s="17">
        <v>2.17</v>
      </c>
      <c r="D20" s="17">
        <f t="shared" si="1"/>
        <v>0.217</v>
      </c>
      <c r="E20" s="17">
        <f>G20-B20-C20-D20</f>
        <v>-1.802700000000001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31</v>
      </c>
      <c r="B22" s="33" t="s">
        <v>32</v>
      </c>
      <c r="C22" s="34">
        <v>37.6683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33</v>
      </c>
      <c r="B23" s="33" t="s">
        <v>32</v>
      </c>
      <c r="C23" s="34">
        <v>1.62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34</v>
      </c>
      <c r="B24" s="33" t="s">
        <v>32</v>
      </c>
      <c r="C24" s="43">
        <v>1.9029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37</v>
      </c>
      <c r="B25" s="46"/>
      <c r="C25" s="47" t="s">
        <v>35</v>
      </c>
      <c r="D25" s="48"/>
      <c r="E25" s="48"/>
      <c r="F25" s="48"/>
      <c r="G25" s="48"/>
      <c r="H25" s="49"/>
      <c r="I25" s="48"/>
      <c r="J25" s="50"/>
      <c r="K25" s="48"/>
      <c r="L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2006-10-11T02:02:16Z</dcterms:modified>
  <cp:category/>
  <cp:version/>
  <cp:contentType/>
  <cp:contentStatus/>
</cp:coreProperties>
</file>