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<sst xmlns="http://schemas.openxmlformats.org/spreadsheetml/2006/main" count="46" uniqueCount="41">
  <si>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</si>
  <si>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</si>
  <si>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</si>
  <si>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</si>
  <si>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</si>
  <si>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</si>
  <si>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</si>
  <si>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</si>
  <si>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</si>
  <si>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</si>
  <si>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</si>
  <si>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</si>
  <si>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</si>
  <si>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</si>
  <si>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</si>
  <si>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</si>
  <si>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</si>
  <si>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</si>
  <si>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</si>
  <si>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</si>
  <si>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</si>
  <si>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</si>
  <si>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</si>
  <si>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</si>
  <si>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</si>
  <si>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</si>
  <si>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</si>
  <si>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</si>
  <si>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</si>
  <si>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</si>
  <si>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</si>
  <si>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</si>
  <si>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</si>
  <si>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</si>
  <si>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</si>
  <si>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</si>
  <si>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</si>
  <si>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>ราคาที่</t>
  </si>
  <si>
    <t>ควรเป็น</t>
  </si>
  <si>
    <t xml:space="preserve"> </t>
  </si>
  <si>
    <t xml:space="preserve">     JULY 25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</si>
</sst>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4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4"/>
  <sheetViews>
    <sheetView tabSelected="1" workbookViewId="0" topLeftCell="A1">
      <selection activeCell="J7" sqref="J7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3.25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3" ht="23.25" customHeight="1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52" t="s">
        <v>37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53" t="s">
        <v>38</v>
      </c>
    </row>
    <row r="8" spans="1:13" ht="23.25">
      <c r="A8" s="16" t="s">
        <v>15</v>
      </c>
      <c r="B8" s="17">
        <v>20.5501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27.1436</v>
      </c>
      <c r="H8" s="17">
        <f aca="true" t="shared" si="1" ref="H8:H16">+G8*0.07</f>
        <v>1.900052</v>
      </c>
      <c r="I8" s="18">
        <f>+G8+H8</f>
        <v>29.043651999999998</v>
      </c>
      <c r="J8" s="17">
        <f>(L8-I8)/1.07</f>
        <v>1.0713532710280405</v>
      </c>
      <c r="K8" s="17">
        <f aca="true" t="shared" si="2" ref="K8:K14">(J8*0.07)</f>
        <v>0.07499472897196284</v>
      </c>
      <c r="L8" s="19">
        <v>30.19</v>
      </c>
      <c r="M8" s="56">
        <v>30.44</v>
      </c>
    </row>
    <row r="9" spans="1:13" ht="23.25">
      <c r="A9" s="16" t="s">
        <v>16</v>
      </c>
      <c r="B9" s="17">
        <v>20.0852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26.4787</v>
      </c>
      <c r="H9" s="17">
        <f t="shared" si="1"/>
        <v>1.853509</v>
      </c>
      <c r="I9" s="18">
        <f>+G9+H9</f>
        <v>28.332209</v>
      </c>
      <c r="J9" s="17">
        <f>(L9-I9)/1.07</f>
        <v>0.9885897196261697</v>
      </c>
      <c r="K9" s="17">
        <f t="shared" si="2"/>
        <v>0.06920128037383189</v>
      </c>
      <c r="L9" s="19">
        <v>29.39</v>
      </c>
      <c r="M9" s="56">
        <v>29.73</v>
      </c>
    </row>
    <row r="10" spans="1:13" ht="23.25">
      <c r="A10" s="16" t="s">
        <v>24</v>
      </c>
      <c r="B10" s="20">
        <v>21.2591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25.48325</v>
      </c>
      <c r="H10" s="17">
        <f>+G10*0.07</f>
        <v>1.7838275000000003</v>
      </c>
      <c r="I10" s="18">
        <f>+G10+H10</f>
        <v>27.267077500000003</v>
      </c>
      <c r="J10" s="17">
        <f>(L10-I10)/1.07</f>
        <v>1.3298341121495312</v>
      </c>
      <c r="K10" s="17">
        <f t="shared" si="2"/>
        <v>0.09308838785046719</v>
      </c>
      <c r="L10" s="19">
        <v>28.69</v>
      </c>
      <c r="M10" s="56">
        <v>28.94</v>
      </c>
    </row>
    <row r="11" spans="1:13" ht="23.25">
      <c r="A11" s="16" t="s">
        <v>17</v>
      </c>
      <c r="B11" s="17">
        <v>21.1349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24.635399999999997</v>
      </c>
      <c r="H11" s="17">
        <f t="shared" si="1"/>
        <v>1.724478</v>
      </c>
      <c r="I11" s="18">
        <f>G11+H11</f>
        <v>26.359878</v>
      </c>
      <c r="J11" s="17">
        <f>(L11-I11)/1.07</f>
        <v>2.83188971962617</v>
      </c>
      <c r="K11" s="17">
        <f t="shared" si="2"/>
        <v>0.19823228037383192</v>
      </c>
      <c r="L11" s="21">
        <v>29.39</v>
      </c>
      <c r="M11" s="54"/>
    </row>
    <row r="12" spans="1:13" ht="23.25">
      <c r="A12" s="16" t="s">
        <v>25</v>
      </c>
      <c r="B12" s="17">
        <v>20.6991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24.2246</v>
      </c>
      <c r="H12" s="17">
        <f t="shared" si="1"/>
        <v>1.6957220000000002</v>
      </c>
      <c r="I12" s="18">
        <f>+G12+H12</f>
        <v>25.920322</v>
      </c>
      <c r="J12" s="17">
        <f>(L12-I12)/1.07</f>
        <v>1.8875495327102827</v>
      </c>
      <c r="K12" s="17">
        <f t="shared" si="2"/>
        <v>0.1321284672897198</v>
      </c>
      <c r="L12" s="19">
        <v>27.94</v>
      </c>
      <c r="M12" s="56">
        <v>26.99</v>
      </c>
    </row>
    <row r="13" spans="1:13" ht="23.25">
      <c r="A13" s="16" t="s">
        <v>30</v>
      </c>
      <c r="B13" s="22">
        <v>20.4945</v>
      </c>
      <c r="C13" s="17">
        <v>2.405</v>
      </c>
      <c r="D13" s="17">
        <v>0.2405</v>
      </c>
      <c r="E13" s="23">
        <f>G13-F13-D13-C13-B13</f>
        <v>-0.23700934579439448</v>
      </c>
      <c r="F13" s="17">
        <v>0.04</v>
      </c>
      <c r="G13" s="17">
        <f>I13-H13</f>
        <v>22.942990654205605</v>
      </c>
      <c r="H13" s="17">
        <f>I13-(I13/1.07)</f>
        <v>1.6060093457943942</v>
      </c>
      <c r="I13" s="18">
        <f>L13-K13-J13</f>
        <v>24.549</v>
      </c>
      <c r="J13" s="17">
        <v>1.3</v>
      </c>
      <c r="K13" s="17">
        <f t="shared" si="2"/>
        <v>0.09100000000000001</v>
      </c>
      <c r="L13" s="19">
        <f>L12-2</f>
        <v>25.94</v>
      </c>
      <c r="M13" s="54"/>
    </row>
    <row r="14" spans="1:13" ht="23.25">
      <c r="A14" s="16" t="s">
        <v>18</v>
      </c>
      <c r="B14" s="17">
        <v>20.3134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23.948900000000002</v>
      </c>
      <c r="H14" s="17">
        <f t="shared" si="1"/>
        <v>1.6764230000000002</v>
      </c>
      <c r="I14" s="18">
        <f>+G14+H14</f>
        <v>25.625323</v>
      </c>
      <c r="J14" s="17">
        <f>(L14-I14)/1.07</f>
        <v>1.985679439252335</v>
      </c>
      <c r="K14" s="17">
        <f t="shared" si="2"/>
        <v>0.13899756074766345</v>
      </c>
      <c r="L14" s="19">
        <v>27.75</v>
      </c>
      <c r="M14" s="54"/>
    </row>
    <row r="15" spans="1:13" ht="23.25">
      <c r="A15" s="16" t="s">
        <v>31</v>
      </c>
      <c r="B15" s="17">
        <v>14.4084</v>
      </c>
      <c r="C15" s="22">
        <v>0.7381</v>
      </c>
      <c r="D15" s="17">
        <v>0.0738</v>
      </c>
      <c r="E15" s="17">
        <f>0.06</f>
        <v>0.06</v>
      </c>
      <c r="F15" s="17">
        <v>0.04</v>
      </c>
      <c r="G15" s="17">
        <f>+B15+C15+D15+E15+F15</f>
        <v>15.3203</v>
      </c>
      <c r="H15" s="17">
        <f t="shared" si="1"/>
        <v>1.072421</v>
      </c>
      <c r="I15" s="18">
        <f>G15+H15</f>
        <v>16.392720999999998</v>
      </c>
      <c r="J15" s="17">
        <f>(L15-I15)/1.07</f>
        <v>1.7825037383177593</v>
      </c>
      <c r="K15" s="17">
        <f>+J15*0.07</f>
        <v>0.12477526168224316</v>
      </c>
      <c r="L15" s="21">
        <v>18.3</v>
      </c>
      <c r="M15" s="54"/>
    </row>
    <row r="16" spans="1:13" ht="23.25">
      <c r="A16" s="16" t="s">
        <v>32</v>
      </c>
      <c r="B16" s="17">
        <v>13.2915</v>
      </c>
      <c r="C16" s="22">
        <v>0.6795</v>
      </c>
      <c r="D16" s="17">
        <v>0.0679</v>
      </c>
      <c r="E16" s="17">
        <f>0.06</f>
        <v>0.06</v>
      </c>
      <c r="F16" s="17">
        <v>0.04</v>
      </c>
      <c r="G16" s="17">
        <f>+B16+C16+D16+E16+F16</f>
        <v>14.1389</v>
      </c>
      <c r="H16" s="17">
        <f t="shared" si="1"/>
        <v>0.989723</v>
      </c>
      <c r="I16" s="18">
        <f>G16+H16</f>
        <v>15.128623</v>
      </c>
      <c r="J16" s="17">
        <f>(L16-I16)/1.07</f>
        <v>2.1601654205607494</v>
      </c>
      <c r="K16" s="17">
        <f>+J16*0.07</f>
        <v>0.15121157943925248</v>
      </c>
      <c r="L16" s="21">
        <v>17.44</v>
      </c>
      <c r="M16" s="54"/>
    </row>
    <row r="17" spans="1:13" ht="23.25">
      <c r="A17" s="16" t="s">
        <v>20</v>
      </c>
      <c r="B17" s="22">
        <v>11.9751</v>
      </c>
      <c r="C17" s="17">
        <v>2.17</v>
      </c>
      <c r="D17" s="17">
        <f t="shared" si="0"/>
        <v>0.217</v>
      </c>
      <c r="E17" s="17">
        <f>G17-B17-C17-D17</f>
        <v>-1.9052000000000002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  <c r="M17" s="54"/>
    </row>
    <row r="18" spans="1:13" ht="23.25">
      <c r="A18" s="16" t="s">
        <v>19</v>
      </c>
      <c r="B18" s="22">
        <v>11.9751</v>
      </c>
      <c r="C18" s="17">
        <v>2.17</v>
      </c>
      <c r="D18" s="17">
        <f t="shared" si="0"/>
        <v>0.217</v>
      </c>
      <c r="E18" s="17">
        <f>G18-B18-C18-D18</f>
        <v>-1.9052000000000002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  <c r="M18" s="54"/>
    </row>
    <row r="19" spans="1:13" ht="23.25">
      <c r="A19" s="16" t="s">
        <v>21</v>
      </c>
      <c r="B19" s="22">
        <v>11.9751</v>
      </c>
      <c r="C19" s="17">
        <v>2.17</v>
      </c>
      <c r="D19" s="17">
        <f t="shared" si="0"/>
        <v>0.217</v>
      </c>
      <c r="E19" s="17">
        <f>G19-B19-C19-D19</f>
        <v>-1.9052000000000002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  <c r="M19" s="54"/>
    </row>
    <row r="20" spans="1:13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  <c r="M20" s="55"/>
    </row>
    <row r="21" spans="1:12" ht="23.25">
      <c r="A21" s="3" t="s">
        <v>33</v>
      </c>
      <c r="B21" s="33" t="s">
        <v>34</v>
      </c>
      <c r="C21" s="34">
        <v>38.1131</v>
      </c>
      <c r="D21" s="35" t="s">
        <v>22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35</v>
      </c>
      <c r="B22" s="33" t="s">
        <v>34</v>
      </c>
      <c r="C22" s="34">
        <v>1.7404</v>
      </c>
      <c r="D22" s="35" t="s">
        <v>28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36</v>
      </c>
      <c r="B23" s="33" t="s">
        <v>34</v>
      </c>
      <c r="C23" s="43">
        <v>2.2598</v>
      </c>
      <c r="D23" s="35" t="s">
        <v>28</v>
      </c>
      <c r="E23" s="44"/>
      <c r="F23" s="44"/>
      <c r="G23" s="44"/>
      <c r="H23" s="45"/>
      <c r="I23" s="44"/>
      <c r="J23" s="44"/>
      <c r="K23" s="44"/>
      <c r="L23" s="44"/>
    </row>
    <row r="24" spans="1:12" ht="21">
      <c r="A24" s="46"/>
      <c r="B24" s="47"/>
      <c r="C24" s="48" t="s">
        <v>39</v>
      </c>
      <c r="D24" s="49"/>
      <c r="E24" s="49"/>
      <c r="F24" s="49"/>
      <c r="G24" s="49"/>
      <c r="H24" s="50"/>
      <c r="I24" s="49"/>
      <c r="J24" s="51"/>
      <c r="K24" s="49"/>
      <c r="L24" s="49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2006-07-25T01:54:31Z</dcterms:modified>
  <cp:category/>
  <cp:version/>
  <cp:contentType/>
  <cp:contentStatus/>
</cp:coreProperties>
</file>