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<sst xmlns="http://schemas.openxmlformats.org/spreadsheetml/2006/main" count="46" uniqueCount="41">
  <si>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</si>
  <si>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</si>
  <si>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</si>
  <si>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</si>
  <si>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</si>
  <si>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</si>
  <si>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</si>
  <si>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MARKETING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</si>
  <si>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</si>
  <si>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</si>
  <si>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</si>
  <si>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</si>
  <si>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</si>
  <si>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</si>
  <si>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</si>
  <si>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</si>
  <si>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</si>
  <si>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</si>
  <si>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</si>
  <si>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</si>
  <si>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</si>
  <si>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</si>
  <si>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</si>
  <si>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</si>
  <si>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</si>
  <si>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</si>
  <si>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</si>
  <si>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</si>
  <si>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</si>
  <si>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</si>
  <si>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</si>
  <si>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</si>
  <si>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</si>
  <si>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</si>
  <si>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</si>
  <si>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</si>
  <si>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</si>
  <si>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>ราคาที่</t>
  </si>
  <si>
    <t>ควรเป็น</t>
  </si>
  <si>
    <t xml:space="preserve"> </t>
  </si>
  <si>
    <t xml:space="preserve">     JULY 26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</si>
</sst>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0" fillId="4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4"/>
  <sheetViews>
    <sheetView tabSelected="1" workbookViewId="0" topLeftCell="A1">
      <selection activeCell="J6" sqref="J6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23.25" customHeight="1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3" ht="23.25" customHeight="1">
      <c r="A6" s="7"/>
      <c r="B6" s="8" t="s">
        <v>1</v>
      </c>
      <c r="C6" s="9" t="s">
        <v>26</v>
      </c>
      <c r="D6" s="9" t="s">
        <v>27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5</v>
      </c>
      <c r="L6" s="10" t="s">
        <v>8</v>
      </c>
      <c r="M6" s="52" t="s">
        <v>37</v>
      </c>
    </row>
    <row r="7" spans="1:13" ht="23.25">
      <c r="A7" s="11"/>
      <c r="B7" s="12" t="s">
        <v>9</v>
      </c>
      <c r="C7" s="13" t="s">
        <v>10</v>
      </c>
      <c r="D7" s="13" t="s">
        <v>10</v>
      </c>
      <c r="E7" s="12" t="s">
        <v>23</v>
      </c>
      <c r="F7" s="12" t="s">
        <v>11</v>
      </c>
      <c r="G7" s="12" t="s">
        <v>12</v>
      </c>
      <c r="H7" s="14"/>
      <c r="I7" s="14"/>
      <c r="J7" s="12" t="s">
        <v>13</v>
      </c>
      <c r="K7" s="14"/>
      <c r="L7" s="15" t="s">
        <v>14</v>
      </c>
      <c r="M7" s="53" t="s">
        <v>38</v>
      </c>
    </row>
    <row r="8" spans="1:13" ht="23.25">
      <c r="A8" s="16" t="s">
        <v>15</v>
      </c>
      <c r="B8" s="17">
        <v>20.8551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27.4486</v>
      </c>
      <c r="H8" s="17">
        <f aca="true" t="shared" si="1" ref="H8:H16">+G8*0.07</f>
        <v>1.921402</v>
      </c>
      <c r="I8" s="18">
        <f>+G8+H8</f>
        <v>29.370002</v>
      </c>
      <c r="J8" s="17">
        <f>(L8-I8)/1.07</f>
        <v>0.39252149532710245</v>
      </c>
      <c r="K8" s="17">
        <f aca="true" t="shared" si="2" ref="K8:K14">(J8*0.07)</f>
        <v>0.027476504672897174</v>
      </c>
      <c r="L8" s="19">
        <v>29.79</v>
      </c>
      <c r="M8" s="56">
        <v>30.77</v>
      </c>
    </row>
    <row r="9" spans="1:13" ht="23.25">
      <c r="A9" s="16" t="s">
        <v>16</v>
      </c>
      <c r="B9" s="17">
        <v>20.3901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26.7836</v>
      </c>
      <c r="H9" s="17">
        <f t="shared" si="1"/>
        <v>1.8748520000000002</v>
      </c>
      <c r="I9" s="18">
        <f>+G9+H9</f>
        <v>28.658452</v>
      </c>
      <c r="J9" s="17">
        <f>(L9-I9)/1.07</f>
        <v>0.3098579439252317</v>
      </c>
      <c r="K9" s="17">
        <f t="shared" si="2"/>
        <v>0.02169005607476622</v>
      </c>
      <c r="L9" s="19">
        <v>28.99</v>
      </c>
      <c r="M9" s="56">
        <v>30.06</v>
      </c>
    </row>
    <row r="10" spans="1:13" ht="23.25">
      <c r="A10" s="16" t="s">
        <v>24</v>
      </c>
      <c r="B10" s="20">
        <v>21.5336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25.75775</v>
      </c>
      <c r="H10" s="17">
        <f>+G10*0.07</f>
        <v>1.8030425000000003</v>
      </c>
      <c r="I10" s="18">
        <f>+G10+H10</f>
        <v>27.5607925</v>
      </c>
      <c r="J10" s="17">
        <f>(L10-I10)/1.07</f>
        <v>0.6815023364485958</v>
      </c>
      <c r="K10" s="17">
        <f t="shared" si="2"/>
        <v>0.04770516355140171</v>
      </c>
      <c r="L10" s="19">
        <v>28.29</v>
      </c>
      <c r="M10" s="56">
        <v>29.27</v>
      </c>
    </row>
    <row r="11" spans="1:13" ht="23.25">
      <c r="A11" s="16" t="s">
        <v>17</v>
      </c>
      <c r="B11" s="17">
        <v>21.325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24.825499999999998</v>
      </c>
      <c r="H11" s="17">
        <f t="shared" si="1"/>
        <v>1.7377850000000001</v>
      </c>
      <c r="I11" s="18">
        <f>G11+H11</f>
        <v>26.563284999999997</v>
      </c>
      <c r="J11" s="17">
        <f>(L11-I11)/1.07</f>
        <v>2.6417897196261713</v>
      </c>
      <c r="K11" s="17">
        <f t="shared" si="2"/>
        <v>0.18492528037383202</v>
      </c>
      <c r="L11" s="21">
        <v>29.39</v>
      </c>
      <c r="M11" s="54"/>
    </row>
    <row r="12" spans="1:13" ht="23.25">
      <c r="A12" s="16" t="s">
        <v>25</v>
      </c>
      <c r="B12" s="17">
        <v>20.8749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24.400399999999998</v>
      </c>
      <c r="H12" s="17">
        <f t="shared" si="1"/>
        <v>1.708028</v>
      </c>
      <c r="I12" s="18">
        <f>+G12+H12</f>
        <v>26.108427999999996</v>
      </c>
      <c r="J12" s="17">
        <f>(L12-I12)/1.07</f>
        <v>1.3379177570093483</v>
      </c>
      <c r="K12" s="17">
        <f t="shared" si="2"/>
        <v>0.09365424299065439</v>
      </c>
      <c r="L12" s="19">
        <v>27.54</v>
      </c>
      <c r="M12" s="56">
        <v>27.18</v>
      </c>
    </row>
    <row r="13" spans="1:13" ht="23.25">
      <c r="A13" s="16" t="s">
        <v>30</v>
      </c>
      <c r="B13" s="22">
        <v>20.2669</v>
      </c>
      <c r="C13" s="17">
        <v>2.405</v>
      </c>
      <c r="D13" s="17">
        <v>0.2405</v>
      </c>
      <c r="E13" s="23">
        <f>G13-F13-D13-C13-B13</f>
        <v>-0.38324112149533107</v>
      </c>
      <c r="F13" s="17">
        <v>0.04</v>
      </c>
      <c r="G13" s="17">
        <f>I13-H13</f>
        <v>22.56915887850467</v>
      </c>
      <c r="H13" s="17">
        <f>I13-(I13/1.07)</f>
        <v>1.5798411214953276</v>
      </c>
      <c r="I13" s="18">
        <f>L13-K13-J13</f>
        <v>24.148999999999997</v>
      </c>
      <c r="J13" s="17">
        <v>1.3</v>
      </c>
      <c r="K13" s="17">
        <f t="shared" si="2"/>
        <v>0.09100000000000001</v>
      </c>
      <c r="L13" s="19">
        <f>L12-2</f>
        <v>25.54</v>
      </c>
      <c r="M13" s="54"/>
    </row>
    <row r="14" spans="1:13" ht="23.25">
      <c r="A14" s="16" t="s">
        <v>18</v>
      </c>
      <c r="B14" s="17">
        <v>20.4893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24.1248</v>
      </c>
      <c r="H14" s="17">
        <f t="shared" si="1"/>
        <v>1.6887360000000002</v>
      </c>
      <c r="I14" s="18">
        <f>+G14+H14</f>
        <v>25.813536</v>
      </c>
      <c r="J14" s="17">
        <f>(L14-I14)/1.07</f>
        <v>1.8097794392523372</v>
      </c>
      <c r="K14" s="17">
        <f t="shared" si="2"/>
        <v>0.12668456074766363</v>
      </c>
      <c r="L14" s="19">
        <v>27.75</v>
      </c>
      <c r="M14" s="54"/>
    </row>
    <row r="15" spans="1:13" ht="23.25">
      <c r="A15" s="16" t="s">
        <v>31</v>
      </c>
      <c r="B15" s="17">
        <v>14.5523</v>
      </c>
      <c r="C15" s="22">
        <v>0.7381</v>
      </c>
      <c r="D15" s="17">
        <v>0.0738</v>
      </c>
      <c r="E15" s="17">
        <f>0.06</f>
        <v>0.06</v>
      </c>
      <c r="F15" s="17">
        <v>0.04</v>
      </c>
      <c r="G15" s="17">
        <f>+B15+C15+D15+E15+F15</f>
        <v>15.4642</v>
      </c>
      <c r="H15" s="17">
        <f t="shared" si="1"/>
        <v>1.082494</v>
      </c>
      <c r="I15" s="18">
        <f>G15+H15</f>
        <v>16.546694</v>
      </c>
      <c r="J15" s="17">
        <f>(L15-I15)/1.07</f>
        <v>1.6386037383177587</v>
      </c>
      <c r="K15" s="17">
        <f>+J15*0.07</f>
        <v>0.11470226168224312</v>
      </c>
      <c r="L15" s="21">
        <v>18.3</v>
      </c>
      <c r="M15" s="54"/>
    </row>
    <row r="16" spans="1:13" ht="23.25">
      <c r="A16" s="16" t="s">
        <v>32</v>
      </c>
      <c r="B16" s="17">
        <v>13.4172</v>
      </c>
      <c r="C16" s="22">
        <v>0.6795</v>
      </c>
      <c r="D16" s="17">
        <v>0.0679</v>
      </c>
      <c r="E16" s="17">
        <f>0.06</f>
        <v>0.06</v>
      </c>
      <c r="F16" s="17">
        <v>0.04</v>
      </c>
      <c r="G16" s="17">
        <f>+B16+C16+D16+E16+F16</f>
        <v>14.264599999999998</v>
      </c>
      <c r="H16" s="17">
        <f t="shared" si="1"/>
        <v>0.9985219999999999</v>
      </c>
      <c r="I16" s="18">
        <f>G16+H16</f>
        <v>15.263121999999997</v>
      </c>
      <c r="J16" s="17">
        <f>(L16-I16)/1.07</f>
        <v>2.034465420560751</v>
      </c>
      <c r="K16" s="17">
        <f>+J16*0.07</f>
        <v>0.1424125794392526</v>
      </c>
      <c r="L16" s="21">
        <v>17.44</v>
      </c>
      <c r="M16" s="54"/>
    </row>
    <row r="17" spans="1:13" ht="23.25">
      <c r="A17" s="16" t="s">
        <v>20</v>
      </c>
      <c r="B17" s="22">
        <v>11.9751</v>
      </c>
      <c r="C17" s="17">
        <v>2.17</v>
      </c>
      <c r="D17" s="17">
        <f t="shared" si="0"/>
        <v>0.217</v>
      </c>
      <c r="E17" s="17">
        <f>G17-B17-C17-D17</f>
        <v>-1.9052000000000002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  <c r="M17" s="54"/>
    </row>
    <row r="18" spans="1:13" ht="23.25">
      <c r="A18" s="16" t="s">
        <v>19</v>
      </c>
      <c r="B18" s="22">
        <v>11.9751</v>
      </c>
      <c r="C18" s="17">
        <v>2.17</v>
      </c>
      <c r="D18" s="17">
        <f t="shared" si="0"/>
        <v>0.217</v>
      </c>
      <c r="E18" s="17">
        <f>G18-B18-C18-D18</f>
        <v>-1.9052000000000002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  <c r="M18" s="54"/>
    </row>
    <row r="19" spans="1:13" ht="23.25">
      <c r="A19" s="16" t="s">
        <v>21</v>
      </c>
      <c r="B19" s="22">
        <v>11.9751</v>
      </c>
      <c r="C19" s="17">
        <v>2.17</v>
      </c>
      <c r="D19" s="17">
        <f t="shared" si="0"/>
        <v>0.217</v>
      </c>
      <c r="E19" s="17">
        <f>G19-B19-C19-D19</f>
        <v>-1.9052000000000002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  <c r="M19" s="54"/>
    </row>
    <row r="20" spans="1:13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  <c r="M20" s="55"/>
    </row>
    <row r="21" spans="1:12" ht="23.25">
      <c r="A21" s="3" t="s">
        <v>33</v>
      </c>
      <c r="B21" s="33" t="s">
        <v>34</v>
      </c>
      <c r="C21" s="34">
        <v>38.113</v>
      </c>
      <c r="D21" s="35" t="s">
        <v>22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35</v>
      </c>
      <c r="B22" s="33" t="s">
        <v>34</v>
      </c>
      <c r="C22" s="34">
        <v>1.2651</v>
      </c>
      <c r="D22" s="35" t="s">
        <v>28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36</v>
      </c>
      <c r="B23" s="33" t="s">
        <v>34</v>
      </c>
      <c r="C23" s="43">
        <v>2.0351</v>
      </c>
      <c r="D23" s="35" t="s">
        <v>28</v>
      </c>
      <c r="E23" s="44"/>
      <c r="F23" s="44"/>
      <c r="G23" s="44"/>
      <c r="H23" s="45"/>
      <c r="I23" s="44"/>
      <c r="J23" s="44"/>
      <c r="K23" s="44"/>
      <c r="L23" s="44"/>
    </row>
    <row r="24" spans="1:12" ht="21">
      <c r="A24" s="46"/>
      <c r="B24" s="47"/>
      <c r="C24" s="48" t="s">
        <v>39</v>
      </c>
      <c r="D24" s="49"/>
      <c r="E24" s="49"/>
      <c r="F24" s="49"/>
      <c r="G24" s="49"/>
      <c r="H24" s="50"/>
      <c r="I24" s="49"/>
      <c r="J24" s="51"/>
      <c r="K24" s="49"/>
      <c r="L24" s="49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2006-07-26T01:49:42Z</dcterms:modified>
  <cp:category/>
  <cp:version/>
  <cp:contentType/>
  <cp:contentStatus/>
</cp:coreProperties>
</file>