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8195" windowHeight="10980" activeTab="0"/>
  </bookViews>
  <sheets>
    <sheet name="เกณฑ์การปันส่วน" sheetId="1" r:id="rId1"/>
    <sheet name="ปันส่วน ศ.สู่กิจกรรมย่อย" sheetId="2" r:id="rId2"/>
    <sheet name="ปันส่วนคชจ.ทางอ้อม" sheetId="3" r:id="rId3"/>
    <sheet name="ปันส่วนกิจกรรมสู่ผลผลิตย่อย" sheetId="4" r:id="rId4"/>
    <sheet name="อัตรากำลัง60" sheetId="5" r:id="rId5"/>
  </sheets>
  <definedNames>
    <definedName name="_xlnm.Print_Titles" localSheetId="2">'ปันส่วนคชจ.ทางอ้อม'!$1:$4</definedName>
  </definedNames>
  <calcPr fullCalcOnLoad="1"/>
</workbook>
</file>

<file path=xl/sharedStrings.xml><?xml version="1.0" encoding="utf-8"?>
<sst xmlns="http://schemas.openxmlformats.org/spreadsheetml/2006/main" count="191" uniqueCount="80">
  <si>
    <t>สำนักงานนโยบายและแผนพลังงาน</t>
  </si>
  <si>
    <t>รหัสศูนย์ต้นทุน</t>
  </si>
  <si>
    <t>รหัสกิจกรรม ย่อย</t>
  </si>
  <si>
    <t>กิจกรรมย่อย</t>
  </si>
  <si>
    <t>จำนวนบุคลากร</t>
  </si>
  <si>
    <t>ข้าราชการ</t>
  </si>
  <si>
    <t>ลูกจ้างประจำ</t>
  </si>
  <si>
    <t>พนักงานราชการ</t>
  </si>
  <si>
    <t>ลูกจ้างชั่วคราว</t>
  </si>
  <si>
    <t>รวม</t>
  </si>
  <si>
    <t>ราชการบริหารส่วนกลาง</t>
  </si>
  <si>
    <t>-</t>
  </si>
  <si>
    <t>กลุ่มพัฒนาระบบบริหาร</t>
  </si>
  <si>
    <t>กลุ่มตรวจสอบภายใน</t>
  </si>
  <si>
    <t xml:space="preserve">สำนักบริหารกลาง </t>
  </si>
  <si>
    <t>การเงินการบัญชี</t>
  </si>
  <si>
    <t>การพัสดุ</t>
  </si>
  <si>
    <t>การพัฒนาทรัพยากรบุคคล</t>
  </si>
  <si>
    <t>การบริหารทรัพยากรบุคคล</t>
  </si>
  <si>
    <t>งานสารบรรณ</t>
  </si>
  <si>
    <t>ยานพาหนะ</t>
  </si>
  <si>
    <t>ยุทธศาสตร์นโยบาย</t>
  </si>
  <si>
    <t>แผนงาน</t>
  </si>
  <si>
    <t>ศูนย์พยากรณ์และสารสนเทศ</t>
  </si>
  <si>
    <t>เทคโนโลยีสารสนเทศ</t>
  </si>
  <si>
    <t>เครื่อข่ายอินเตอร์เน็ต เว็บไซต์</t>
  </si>
  <si>
    <t>นโยบายปิโตรเลียม</t>
  </si>
  <si>
    <t>นโยบายไฟฟ้า</t>
  </si>
  <si>
    <t>นโยบายอนุรักษ์พลังงานฯ</t>
  </si>
  <si>
    <t>ผลผลิตย่อย 1</t>
  </si>
  <si>
    <t>ผลผลิตย่อย 2</t>
  </si>
  <si>
    <t>ผลผลิตย่อย 3</t>
  </si>
  <si>
    <t>ผลผลิตย่อย 4</t>
  </si>
  <si>
    <t>ผลผลิตย่อย 5</t>
  </si>
  <si>
    <t>รหัสบัญชี</t>
  </si>
  <si>
    <t>ศูนย์ต้นทุนส่ง</t>
  </si>
  <si>
    <t>สัดส่วน/จำนวนเงิน</t>
  </si>
  <si>
    <t>ศูนย์ต้นทุนรับ</t>
  </si>
  <si>
    <t>แหล่งเงิน</t>
  </si>
  <si>
    <t>ศูนย์ต้นทุน</t>
  </si>
  <si>
    <t>สัดส่วน</t>
  </si>
  <si>
    <t>ผลผลิต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</si>
  <si>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</si>
  <si>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</si>
  <si>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เงินช่วยค่ารักษาพยาบาลประเภทผู้ป่วยใน-รพ.เอกชน</t>
  </si>
  <si>
    <t>ค่าไฟฟ้า</t>
  </si>
  <si>
    <t>ค่าน้ำประปาและน้ำบาดาล</t>
  </si>
  <si>
    <t>ค่าโทรศัพท์</t>
  </si>
  <si>
    <t>ค่าบริการไปรษณีย์โทรเลขและขนส่ง</t>
  </si>
  <si>
    <t>ค่าเสื่อมราคา - อาคารสำนักงาน</t>
  </si>
  <si>
    <t>ค่าจ้างเหมาบริการ-บุคคลภายนอก</t>
  </si>
  <si>
    <t>เกณฑ์การปันส่วน</t>
  </si>
  <si>
    <t>รายการค่าใช้จ่าย</t>
  </si>
  <si>
    <t>ใช้สัดส่วนของน้ำหนักงานในแต่ละกิจกรรมย่อย</t>
  </si>
  <si>
    <t>ใช้สัดส่วนจำนวนบุคลากรที่ปฏิบัติงานจริง</t>
  </si>
  <si>
    <t>สำหรับค่าใช้จ่ายกิจกรรมย่อยหน่วยงานสนับสนุนใช้สัดส่วน</t>
  </si>
  <si>
    <t>ใช้ค่าใช้จ่ายกิจกรรมย่อยหน่วยงานหลักเชื่อมโยงเข้าสู่ผลผลิตย่อย</t>
  </si>
  <si>
    <r>
      <t>2. การปันส่วนค่าใช้จ่ายเข้าสู่กิจกรรมย่อย</t>
    </r>
    <r>
      <rPr>
        <sz val="14"/>
        <rFont val="TH SarabunPSK"/>
        <family val="2"/>
      </rPr>
      <t xml:space="preserve">   </t>
    </r>
  </si>
  <si>
    <t>3. การปันส่วนค่าใช้จ่ายจากกิจกรรมย่อยเข้าสู่ผลผลิตย่อย</t>
  </si>
  <si>
    <r>
      <t>1. การปันส่วนค่าใช้จ่ายทางอ้อม</t>
    </r>
    <r>
      <rPr>
        <sz val="14"/>
        <rFont val="TH SarabunPSK"/>
        <family val="2"/>
      </rPr>
      <t xml:space="preserve">  ประกอบด้วย</t>
    </r>
  </si>
  <si>
    <t>จำนวนบุคลากรที่ปฏิบัติงาน</t>
  </si>
  <si>
    <t>รายละเอียดการปันส่วนกิจกรรมย่อยเข้าสู่ผลผลิตย่อย</t>
  </si>
  <si>
    <t>รายละเอียดการปันส่วนค่าใช้จ่ายทางอ้อมเข้าศูนย์ต้นทุน</t>
  </si>
  <si>
    <t>ตามเกณฑ์เดิมจากปีก่อน โดยมีรายละเอียด ดังนี้</t>
  </si>
  <si>
    <t xml:space="preserve">          ในปีงบประมาณ พ.ศ. 2560  หน่วยงานได้ดำเนินการจัดทำต้นทุนผลผลิต โดยใช้เกณฑ์การปันส่วนค่าใช้จ่าย</t>
  </si>
  <si>
    <t>เกณฑ์การปันส่วนเพื่อคำนวณต้นทุนผลผลิต  ปีงบประมาณ พ.ศ. 2560</t>
  </si>
  <si>
    <t>เกณฑ์การปันส่วน : ใช้จำนวนบุคลากรของหน่วยงานตามอัตรากำลัง ณ 30 กันยายน 25560</t>
  </si>
  <si>
    <t>ปันส่วน</t>
  </si>
  <si>
    <t>รวม*100/163</t>
  </si>
  <si>
    <t>สบก*100/65</t>
  </si>
  <si>
    <t>กนย*100/18</t>
  </si>
  <si>
    <t>ศพส*100/14</t>
  </si>
  <si>
    <t>สบก*100/5</t>
  </si>
  <si>
    <t>ด้านอาคารและสถานที่</t>
  </si>
  <si>
    <t>วินัยและความรับผิดทางละเมิด</t>
  </si>
  <si>
    <t>ด้านงบประมาณ</t>
  </si>
  <si>
    <t>ส/ส</t>
  </si>
  <si>
    <t>ค่า</t>
  </si>
  <si>
    <t>ประจำปีงบประมาณ พ.ศ. 2560</t>
  </si>
  <si>
    <t>รายละเอียดการปันส่วนศุนย์ต้นทุนเข้าสู่กิจกรรมย่อย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</si>
</sst>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.0_-;\-* #,##0.0_-;_-* &quot;-&quot;??_-;_-@_-"/>
    <numFmt numFmtId="189" formatCode="_-* #,##0_-;\-* #,##0_-;_-* &quot;-&quot;??_-;_-@_-"/>
    <numFmt numFmtId="190" formatCode="#,##0.00_ ;\-#,##0.00\ "/>
    <numFmt numFmtId="191" formatCode="_-* #,##0.0000_-;\-* #,##0.0000_-;_-* &quot;-&quot;????_-;_-@_-"/>
    <numFmt numFmtId="192" formatCode="_-* #,##0.000_-;\-* #,##0.000_-;_-* &quot;-&quot;????_-;_-@_-"/>
    <numFmt numFmtId="193" formatCode="_-* #,##0.00_-;\-* #,##0.00_-;_-* &quot;-&quot;????_-;_-@_-"/>
    <numFmt numFmtId="194" formatCode="0.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</numFmts>
  <fonts count="55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9"/>
      <name val="Arial"/>
      <family val="2"/>
    </font>
    <font>
      <sz val="11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rgb="FF00B05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43" fontId="10" fillId="0" borderId="0" xfId="44" applyFont="1" applyAlignment="1">
      <alignment/>
    </xf>
    <xf numFmtId="0" fontId="10" fillId="0" borderId="0" xfId="0" applyFont="1" applyAlignment="1">
      <alignment/>
    </xf>
    <xf numFmtId="0" fontId="11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44" applyNumberFormat="1" applyFont="1" applyAlignment="1">
      <alignment horizontal="center"/>
    </xf>
    <xf numFmtId="0" fontId="12" fillId="0" borderId="10" xfId="57" applyFont="1" applyBorder="1" applyAlignment="1">
      <alignment horizontal="center" vertical="center"/>
      <protection/>
    </xf>
    <xf numFmtId="0" fontId="13" fillId="0" borderId="0" xfId="44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3" fillId="0" borderId="0" xfId="44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4" xfId="57" applyBorder="1" applyAlignment="1">
      <alignment vertical="center"/>
      <protection/>
    </xf>
    <xf numFmtId="0" fontId="0" fillId="0" borderId="14" xfId="57" applyFont="1" applyFill="1" applyBorder="1" applyAlignment="1">
      <alignment vertical="center"/>
      <protection/>
    </xf>
    <xf numFmtId="0" fontId="0" fillId="0" borderId="14" xfId="57" applyFill="1" applyBorder="1" applyAlignment="1">
      <alignment vertical="center"/>
      <protection/>
    </xf>
    <xf numFmtId="0" fontId="0" fillId="0" borderId="0" xfId="44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57" applyBorder="1" applyAlignment="1">
      <alignment horizontal="center" vertical="center"/>
      <protection/>
    </xf>
    <xf numFmtId="0" fontId="0" fillId="0" borderId="14" xfId="57" applyFont="1" applyBorder="1" applyAlignment="1">
      <alignment horizontal="left" vertical="center"/>
      <protection/>
    </xf>
    <xf numFmtId="0" fontId="0" fillId="13" borderId="14" xfId="57" applyFont="1" applyFill="1" applyBorder="1" applyAlignment="1">
      <alignment horizontal="center" vertical="center"/>
      <protection/>
    </xf>
    <xf numFmtId="43" fontId="0" fillId="13" borderId="14" xfId="57" applyNumberFormat="1" applyFont="1" applyFill="1" applyBorder="1" applyAlignment="1">
      <alignment horizontal="center" vertical="center"/>
      <protection/>
    </xf>
    <xf numFmtId="43" fontId="0" fillId="13" borderId="14" xfId="44" applyFont="1" applyFill="1" applyBorder="1" applyAlignment="1">
      <alignment horizontal="center" vertical="center"/>
    </xf>
    <xf numFmtId="0" fontId="11" fillId="13" borderId="14" xfId="57" applyFont="1" applyFill="1" applyBorder="1" applyAlignment="1">
      <alignment horizontal="center" vertical="center"/>
      <protection/>
    </xf>
    <xf numFmtId="193" fontId="0" fillId="0" borderId="0" xfId="44" applyNumberFormat="1" applyFont="1" applyFill="1" applyAlignment="1">
      <alignment vertical="center"/>
    </xf>
    <xf numFmtId="2" fontId="0" fillId="0" borderId="13" xfId="57" applyNumberFormat="1" applyFill="1" applyBorder="1" applyAlignment="1">
      <alignment vertical="center"/>
      <protection/>
    </xf>
    <xf numFmtId="2" fontId="0" fillId="0" borderId="14" xfId="57" applyNumberFormat="1" applyFill="1" applyBorder="1" applyAlignment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13" borderId="10" xfId="57" applyFont="1" applyFill="1" applyBorder="1" applyAlignment="1">
      <alignment horizontal="center" vertical="center"/>
      <protection/>
    </xf>
    <xf numFmtId="43" fontId="0" fillId="13" borderId="10" xfId="57" applyNumberFormat="1" applyFont="1" applyFill="1" applyBorder="1" applyAlignment="1">
      <alignment horizontal="center" vertical="center"/>
      <protection/>
    </xf>
    <xf numFmtId="0" fontId="11" fillId="13" borderId="10" xfId="57" applyFont="1" applyFill="1" applyBorder="1" applyAlignment="1">
      <alignment horizontal="center" vertical="center"/>
      <protection/>
    </xf>
    <xf numFmtId="193" fontId="0" fillId="0" borderId="10" xfId="44" applyNumberFormat="1" applyFont="1" applyFill="1" applyBorder="1" applyAlignment="1">
      <alignment vertical="center"/>
    </xf>
    <xf numFmtId="2" fontId="0" fillId="0" borderId="10" xfId="57" applyNumberFormat="1" applyFill="1" applyBorder="1" applyAlignment="1">
      <alignment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15" xfId="57" applyFont="1" applyBorder="1" applyAlignment="1">
      <alignment horizontal="left" vertical="center"/>
      <protection/>
    </xf>
    <xf numFmtId="0" fontId="0" fillId="13" borderId="15" xfId="57" applyFont="1" applyFill="1" applyBorder="1" applyAlignment="1">
      <alignment horizontal="center" vertical="center"/>
      <protection/>
    </xf>
    <xf numFmtId="0" fontId="0" fillId="13" borderId="16" xfId="57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193" fontId="0" fillId="0" borderId="15" xfId="44" applyNumberFormat="1" applyFont="1" applyFill="1" applyBorder="1" applyAlignment="1">
      <alignment vertical="center"/>
    </xf>
    <xf numFmtId="2" fontId="0" fillId="0" borderId="15" xfId="57" applyNumberFormat="1" applyFill="1" applyBorder="1" applyAlignment="1">
      <alignment vertical="center"/>
      <protection/>
    </xf>
    <xf numFmtId="2" fontId="0" fillId="0" borderId="17" xfId="57" applyNumberFormat="1" applyFill="1" applyBorder="1" applyAlignment="1">
      <alignment vertical="center"/>
      <protection/>
    </xf>
    <xf numFmtId="0" fontId="0" fillId="0" borderId="0" xfId="44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57" applyBorder="1" applyAlignment="1">
      <alignment horizontal="center" vertical="center"/>
      <protection/>
    </xf>
    <xf numFmtId="0" fontId="0" fillId="0" borderId="18" xfId="57" applyFont="1" applyBorder="1" applyAlignment="1">
      <alignment horizontal="left" vertical="center"/>
      <protection/>
    </xf>
    <xf numFmtId="0" fontId="0" fillId="13" borderId="18" xfId="57" applyFont="1" applyFill="1" applyBorder="1" applyAlignment="1">
      <alignment horizontal="center" vertical="center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2" fontId="0" fillId="0" borderId="18" xfId="57" applyNumberFormat="1" applyFill="1" applyBorder="1" applyAlignment="1">
      <alignment vertical="center"/>
      <protection/>
    </xf>
    <xf numFmtId="2" fontId="0" fillId="0" borderId="19" xfId="57" applyNumberFormat="1" applyFill="1" applyBorder="1" applyAlignment="1">
      <alignment vertical="center"/>
      <protection/>
    </xf>
    <xf numFmtId="0" fontId="0" fillId="13" borderId="0" xfId="0" applyFill="1" applyAlignment="1">
      <alignment horizontal="center" vertical="center"/>
    </xf>
    <xf numFmtId="0" fontId="0" fillId="0" borderId="20" xfId="57" applyBorder="1" applyAlignment="1">
      <alignment horizontal="center" vertical="center"/>
      <protection/>
    </xf>
    <xf numFmtId="0" fontId="0" fillId="0" borderId="20" xfId="57" applyFont="1" applyBorder="1" applyAlignment="1">
      <alignment horizontal="left" vertical="center"/>
      <protection/>
    </xf>
    <xf numFmtId="0" fontId="0" fillId="13" borderId="20" xfId="57" applyFont="1" applyFill="1" applyBorder="1" applyAlignment="1">
      <alignment horizontal="center" vertical="center"/>
      <protection/>
    </xf>
    <xf numFmtId="0" fontId="0" fillId="0" borderId="20" xfId="57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>
      <alignment horizontal="center" vertical="center"/>
      <protection/>
    </xf>
    <xf numFmtId="2" fontId="0" fillId="0" borderId="20" xfId="57" applyNumberFormat="1" applyFill="1" applyBorder="1" applyAlignment="1">
      <alignment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13" xfId="57" applyFont="1" applyBorder="1" applyAlignment="1">
      <alignment horizontal="left" vertical="center"/>
      <protection/>
    </xf>
    <xf numFmtId="0" fontId="0" fillId="13" borderId="13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15" xfId="57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43" fontId="0" fillId="0" borderId="15" xfId="57" applyNumberFormat="1" applyFont="1" applyFill="1" applyBorder="1" applyAlignment="1">
      <alignment horizontal="center" vertic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193" fontId="0" fillId="0" borderId="15" xfId="57" applyNumberFormat="1" applyFill="1" applyBorder="1" applyAlignment="1">
      <alignment vertical="center"/>
      <protection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57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horizontal="left" vertical="center"/>
      <protection/>
    </xf>
    <xf numFmtId="0" fontId="0" fillId="0" borderId="14" xfId="57" applyFont="1" applyFill="1" applyBorder="1" applyAlignment="1">
      <alignment horizontal="center" vertical="center"/>
      <protection/>
    </xf>
    <xf numFmtId="43" fontId="0" fillId="0" borderId="14" xfId="57" applyNumberFormat="1" applyFont="1" applyFill="1" applyBorder="1" applyAlignment="1">
      <alignment horizontal="center" vertical="center"/>
      <protection/>
    </xf>
    <xf numFmtId="0" fontId="0" fillId="0" borderId="13" xfId="57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left" vertical="center"/>
      <protection/>
    </xf>
    <xf numFmtId="43" fontId="0" fillId="0" borderId="13" xfId="57" applyNumberFormat="1" applyFont="1" applyFill="1" applyBorder="1" applyAlignment="1">
      <alignment horizontal="center" vertical="center"/>
      <protection/>
    </xf>
    <xf numFmtId="43" fontId="0" fillId="0" borderId="20" xfId="57" applyNumberFormat="1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193" fontId="0" fillId="0" borderId="16" xfId="57" applyNumberFormat="1" applyFill="1" applyBorder="1" applyAlignment="1">
      <alignment vertical="center"/>
      <protection/>
    </xf>
    <xf numFmtId="193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43" fontId="0" fillId="13" borderId="15" xfId="57" applyNumberFormat="1" applyFont="1" applyFill="1" applyBorder="1" applyAlignment="1">
      <alignment horizontal="center" vertical="center"/>
      <protection/>
    </xf>
    <xf numFmtId="0" fontId="11" fillId="13" borderId="15" xfId="57" applyFont="1" applyFill="1" applyBorder="1" applyAlignment="1">
      <alignment horizontal="center" vertical="center"/>
      <protection/>
    </xf>
    <xf numFmtId="43" fontId="0" fillId="13" borderId="18" xfId="57" applyNumberFormat="1" applyFont="1" applyFill="1" applyBorder="1" applyAlignment="1">
      <alignment horizontal="center" vertical="center"/>
      <protection/>
    </xf>
    <xf numFmtId="43" fontId="0" fillId="13" borderId="19" xfId="57" applyNumberFormat="1" applyFont="1" applyFill="1" applyBorder="1" applyAlignment="1">
      <alignment horizontal="center" vertical="center"/>
      <protection/>
    </xf>
    <xf numFmtId="0" fontId="11" fillId="13" borderId="18" xfId="57" applyFont="1" applyFill="1" applyBorder="1" applyAlignment="1">
      <alignment horizontal="center" vertical="center"/>
      <protection/>
    </xf>
    <xf numFmtId="193" fontId="0" fillId="0" borderId="18" xfId="57" applyNumberFormat="1" applyFill="1" applyBorder="1" applyAlignment="1">
      <alignment vertical="center"/>
      <protection/>
    </xf>
    <xf numFmtId="193" fontId="0" fillId="0" borderId="0" xfId="44" applyNumberFormat="1" applyFont="1" applyAlignment="1">
      <alignment horizontal="center" vertical="center"/>
    </xf>
    <xf numFmtId="0" fontId="11" fillId="0" borderId="13" xfId="57" applyFont="1" applyFill="1" applyBorder="1" applyAlignment="1">
      <alignment horizontal="center" vertical="center"/>
      <protection/>
    </xf>
    <xf numFmtId="193" fontId="0" fillId="0" borderId="20" xfId="57" applyNumberFormat="1" applyFill="1" applyBorder="1" applyAlignment="1">
      <alignment vertical="center"/>
      <protection/>
    </xf>
    <xf numFmtId="193" fontId="0" fillId="0" borderId="10" xfId="57" applyNumberFormat="1" applyFill="1" applyBorder="1" applyAlignment="1">
      <alignment vertical="center"/>
      <protection/>
    </xf>
    <xf numFmtId="0" fontId="0" fillId="13" borderId="17" xfId="57" applyFont="1" applyFill="1" applyBorder="1" applyAlignment="1">
      <alignment horizontal="center" vertical="center"/>
      <protection/>
    </xf>
    <xf numFmtId="193" fontId="0" fillId="0" borderId="17" xfId="57" applyNumberFormat="1" applyFill="1" applyBorder="1" applyAlignment="1">
      <alignment vertical="center"/>
      <protection/>
    </xf>
    <xf numFmtId="191" fontId="0" fillId="0" borderId="14" xfId="57" applyNumberFormat="1" applyFill="1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11" fillId="0" borderId="21" xfId="57" applyFont="1" applyFill="1" applyBorder="1" applyAlignment="1">
      <alignment horizontal="center" vertical="center"/>
      <protection/>
    </xf>
    <xf numFmtId="193" fontId="11" fillId="0" borderId="21" xfId="57" applyNumberFormat="1" applyFont="1" applyFill="1" applyBorder="1" applyAlignment="1">
      <alignment horizontal="center" vertical="center"/>
      <protection/>
    </xf>
    <xf numFmtId="2" fontId="11" fillId="0" borderId="21" xfId="57" applyNumberFormat="1" applyFont="1" applyFill="1" applyBorder="1" applyAlignment="1">
      <alignment horizontal="center" vertical="center"/>
      <protection/>
    </xf>
    <xf numFmtId="0" fontId="53" fillId="0" borderId="0" xfId="57" applyFont="1" applyFill="1">
      <alignment/>
      <protection/>
    </xf>
    <xf numFmtId="0" fontId="53" fillId="0" borderId="0" xfId="57" applyFont="1" applyFill="1" applyAlignment="1">
      <alignment horizontal="center"/>
      <protection/>
    </xf>
    <xf numFmtId="196" fontId="0" fillId="0" borderId="0" xfId="44" applyNumberFormat="1" applyFont="1" applyAlignment="1">
      <alignment/>
    </xf>
    <xf numFmtId="0" fontId="14" fillId="0" borderId="0" xfId="57" applyFont="1">
      <alignment/>
      <protection/>
    </xf>
    <xf numFmtId="0" fontId="53" fillId="0" borderId="0" xfId="57" applyFont="1">
      <alignment/>
      <protection/>
    </xf>
    <xf numFmtId="43" fontId="0" fillId="0" borderId="0" xfId="44" applyFont="1" applyAlignment="1">
      <alignment/>
    </xf>
    <xf numFmtId="2" fontId="0" fillId="0" borderId="0" xfId="57" applyNumberFormat="1">
      <alignment/>
      <protection/>
    </xf>
    <xf numFmtId="4" fontId="0" fillId="0" borderId="0" xfId="57" applyNumberFormat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64" applyFont="1">
      <alignment/>
      <protection/>
    </xf>
    <xf numFmtId="0" fontId="16" fillId="0" borderId="0" xfId="64" applyFont="1" applyFill="1">
      <alignment/>
      <protection/>
    </xf>
    <xf numFmtId="0" fontId="16" fillId="0" borderId="0" xfId="64" applyFont="1" applyFill="1" applyBorder="1">
      <alignment/>
      <protection/>
    </xf>
    <xf numFmtId="0" fontId="17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3" fontId="16" fillId="0" borderId="0" xfId="64" applyNumberFormat="1" applyFont="1">
      <alignment/>
      <protection/>
    </xf>
    <xf numFmtId="0" fontId="16" fillId="0" borderId="0" xfId="64" applyFont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43" fontId="2" fillId="0" borderId="0" xfId="56" applyNumberFormat="1" applyFont="1" applyFill="1" applyBorder="1" applyAlignment="1">
      <alignment horizontal="center"/>
      <protection/>
    </xf>
    <xf numFmtId="0" fontId="2" fillId="0" borderId="0" xfId="64" applyFont="1" applyFill="1">
      <alignment/>
      <protection/>
    </xf>
    <xf numFmtId="2" fontId="2" fillId="0" borderId="0" xfId="0" applyNumberFormat="1" applyFont="1" applyFill="1" applyAlignment="1">
      <alignment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Border="1">
      <alignment/>
      <protection/>
    </xf>
    <xf numFmtId="0" fontId="2" fillId="0" borderId="0" xfId="64" applyFont="1">
      <alignment/>
      <protection/>
    </xf>
    <xf numFmtId="43" fontId="2" fillId="0" borderId="0" xfId="64" applyNumberFormat="1" applyFont="1" applyBorder="1">
      <alignment/>
      <protection/>
    </xf>
    <xf numFmtId="0" fontId="2" fillId="0" borderId="0" xfId="64" applyFont="1" applyAlignment="1">
      <alignment horizontal="center"/>
      <protection/>
    </xf>
    <xf numFmtId="190" fontId="16" fillId="0" borderId="0" xfId="64" applyNumberFormat="1" applyFont="1" applyAlignment="1">
      <alignment horizontal="center"/>
      <protection/>
    </xf>
    <xf numFmtId="0" fontId="16" fillId="0" borderId="0" xfId="64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56" applyFont="1" applyFill="1" applyAlignment="1">
      <alignment horizontal="center"/>
      <protection/>
    </xf>
    <xf numFmtId="0" fontId="2" fillId="0" borderId="0" xfId="64" applyFont="1" applyFill="1" applyAlignment="1">
      <alignment horizontal="center"/>
      <protection/>
    </xf>
    <xf numFmtId="1" fontId="2" fillId="0" borderId="0" xfId="56" applyNumberFormat="1" applyFont="1" applyFill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64" applyFont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12" fillId="0" borderId="17" xfId="57" applyFont="1" applyBorder="1" applyAlignment="1">
      <alignment horizontal="center" vertical="center" wrapText="1"/>
      <protection/>
    </xf>
    <xf numFmtId="0" fontId="12" fillId="0" borderId="13" xfId="57" applyFont="1" applyBorder="1" applyAlignment="1">
      <alignment horizontal="center" vertical="center" wrapText="1"/>
      <protection/>
    </xf>
    <xf numFmtId="0" fontId="12" fillId="0" borderId="17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ปันส่วนคชจ.5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.7109375" style="4" customWidth="1"/>
    <col min="2" max="2" width="2.8515625" style="4" customWidth="1"/>
    <col min="3" max="3" width="38.7109375" style="4" customWidth="1"/>
    <col min="4" max="4" width="4.7109375" style="4" customWidth="1"/>
    <col min="5" max="5" width="40.57421875" style="4" customWidth="1"/>
    <col min="6" max="16384" width="9.140625" style="4" customWidth="1"/>
  </cols>
  <sheetData>
    <row r="1" spans="1:5" ht="21">
      <c r="A1" s="161" t="s">
        <v>65</v>
      </c>
      <c r="B1" s="161"/>
      <c r="C1" s="161"/>
      <c r="D1" s="161"/>
      <c r="E1" s="161"/>
    </row>
    <row r="2" spans="1:6" s="1" customFormat="1" ht="21">
      <c r="A2" s="162"/>
      <c r="B2" s="162"/>
      <c r="C2" s="162"/>
      <c r="D2" s="162"/>
      <c r="E2" s="162"/>
      <c r="F2" s="2"/>
    </row>
    <row r="3" ht="21" customHeight="1">
      <c r="C3" s="4" t="s">
        <v>64</v>
      </c>
    </row>
    <row r="4" ht="21" customHeight="1">
      <c r="A4" s="4" t="s">
        <v>63</v>
      </c>
    </row>
    <row r="5" ht="12" customHeight="1"/>
    <row r="6" spans="1:4" ht="21" customHeight="1">
      <c r="A6" s="5" t="s">
        <v>59</v>
      </c>
      <c r="B6" s="5"/>
      <c r="C6" s="5"/>
      <c r="D6" s="5"/>
    </row>
    <row r="7" spans="1:4" ht="12" customHeight="1">
      <c r="A7" s="5"/>
      <c r="B7" s="5"/>
      <c r="C7" s="5"/>
      <c r="D7" s="5"/>
    </row>
    <row r="8" spans="3:6" s="1" customFormat="1" ht="21">
      <c r="C8" s="12" t="s">
        <v>52</v>
      </c>
      <c r="D8" s="163" t="s">
        <v>51</v>
      </c>
      <c r="E8" s="164"/>
      <c r="F8" s="2"/>
    </row>
    <row r="9" spans="1:6" s="1" customFormat="1" ht="21">
      <c r="A9" s="3"/>
      <c r="B9" s="6"/>
      <c r="C9" s="7" t="s">
        <v>42</v>
      </c>
      <c r="D9" s="9"/>
      <c r="E9" s="8" t="s">
        <v>54</v>
      </c>
      <c r="F9" s="2"/>
    </row>
    <row r="10" spans="1:6" s="1" customFormat="1" ht="21">
      <c r="A10" s="3"/>
      <c r="B10" s="6"/>
      <c r="C10" s="7" t="s">
        <v>43</v>
      </c>
      <c r="D10" s="9"/>
      <c r="E10" s="8" t="s">
        <v>54</v>
      </c>
      <c r="F10" s="2"/>
    </row>
    <row r="11" spans="1:6" s="1" customFormat="1" ht="21">
      <c r="A11" s="3"/>
      <c r="B11" s="6"/>
      <c r="C11" s="7" t="s">
        <v>44</v>
      </c>
      <c r="D11" s="9"/>
      <c r="E11" s="8" t="s">
        <v>54</v>
      </c>
      <c r="F11" s="2"/>
    </row>
    <row r="12" spans="1:6" s="1" customFormat="1" ht="21">
      <c r="A12" s="3"/>
      <c r="B12" s="6"/>
      <c r="C12" s="7" t="s">
        <v>45</v>
      </c>
      <c r="D12" s="9"/>
      <c r="E12" s="8" t="s">
        <v>54</v>
      </c>
      <c r="F12" s="2"/>
    </row>
    <row r="13" spans="1:6" s="1" customFormat="1" ht="21">
      <c r="A13" s="3"/>
      <c r="B13" s="6"/>
      <c r="C13" s="7" t="s">
        <v>46</v>
      </c>
      <c r="D13" s="9"/>
      <c r="E13" s="8" t="s">
        <v>54</v>
      </c>
      <c r="F13" s="2"/>
    </row>
    <row r="14" spans="1:6" s="1" customFormat="1" ht="21">
      <c r="A14" s="3"/>
      <c r="B14" s="6"/>
      <c r="C14" s="7" t="s">
        <v>47</v>
      </c>
      <c r="D14" s="9"/>
      <c r="E14" s="8" t="s">
        <v>54</v>
      </c>
      <c r="F14" s="2"/>
    </row>
    <row r="15" spans="1:6" s="1" customFormat="1" ht="21">
      <c r="A15" s="3"/>
      <c r="B15" s="6"/>
      <c r="C15" s="7" t="s">
        <v>48</v>
      </c>
      <c r="D15" s="9"/>
      <c r="E15" s="8" t="s">
        <v>54</v>
      </c>
      <c r="F15" s="2"/>
    </row>
    <row r="16" spans="1:6" s="1" customFormat="1" ht="21">
      <c r="A16" s="3"/>
      <c r="B16" s="6"/>
      <c r="C16" s="7" t="s">
        <v>49</v>
      </c>
      <c r="D16" s="9"/>
      <c r="E16" s="8" t="s">
        <v>54</v>
      </c>
      <c r="F16" s="2"/>
    </row>
    <row r="17" spans="1:6" s="1" customFormat="1" ht="21">
      <c r="A17" s="3"/>
      <c r="B17" s="6"/>
      <c r="C17" s="7" t="s">
        <v>50</v>
      </c>
      <c r="D17" s="9"/>
      <c r="E17" s="8" t="s">
        <v>54</v>
      </c>
      <c r="F17" s="2"/>
    </row>
    <row r="18" spans="1:6" s="1" customFormat="1" ht="21">
      <c r="A18" s="2"/>
      <c r="B18" s="2"/>
      <c r="C18" s="2"/>
      <c r="D18" s="2"/>
      <c r="E18" s="2"/>
      <c r="F18" s="2"/>
    </row>
    <row r="19" spans="1:4" s="11" customFormat="1" ht="21" customHeight="1">
      <c r="A19" s="10" t="s">
        <v>57</v>
      </c>
      <c r="B19" s="10"/>
      <c r="C19" s="10"/>
      <c r="D19" s="11" t="s">
        <v>53</v>
      </c>
    </row>
    <row r="20" spans="1:3" ht="18.75">
      <c r="A20" s="5"/>
      <c r="B20" s="5"/>
      <c r="C20" s="5"/>
    </row>
    <row r="21" spans="1:4" ht="21" customHeight="1">
      <c r="A21" s="5" t="s">
        <v>58</v>
      </c>
      <c r="B21" s="5"/>
      <c r="C21" s="5"/>
      <c r="D21" s="4" t="s">
        <v>56</v>
      </c>
    </row>
    <row r="22" spans="1:4" ht="21" customHeight="1">
      <c r="A22" s="5"/>
      <c r="B22" s="5"/>
      <c r="C22" s="5"/>
      <c r="D22" s="4" t="s">
        <v>55</v>
      </c>
    </row>
    <row r="23" spans="1:4" ht="21" customHeight="1">
      <c r="A23" s="5"/>
      <c r="B23" s="5"/>
      <c r="C23" s="5"/>
      <c r="D23" s="4" t="s">
        <v>60</v>
      </c>
    </row>
    <row r="24" spans="1:3" ht="18.75">
      <c r="A24" s="5"/>
      <c r="B24" s="5"/>
      <c r="C24" s="5"/>
    </row>
    <row r="25" spans="1:3" ht="4.5" customHeight="1">
      <c r="A25" s="5"/>
      <c r="B25" s="5"/>
      <c r="C25" s="5"/>
    </row>
    <row r="26" spans="1:3" ht="4.5" customHeight="1">
      <c r="A26" s="5"/>
      <c r="B26" s="5"/>
      <c r="C26" s="5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</sheetData>
  <sheetProtection/>
  <mergeCells count="3">
    <mergeCell ref="A1:E1"/>
    <mergeCell ref="A2:E2"/>
    <mergeCell ref="D8:E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D6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5.7109375" style="132" customWidth="1"/>
    <col min="2" max="2" width="18.421875" style="132" bestFit="1" customWidth="1"/>
    <col min="3" max="3" width="15.7109375" style="132" customWidth="1"/>
    <col min="4" max="16384" width="9.140625" style="132" customWidth="1"/>
  </cols>
  <sheetData>
    <row r="1" spans="1:4" ht="23.25">
      <c r="A1" s="165" t="s">
        <v>79</v>
      </c>
      <c r="B1" s="165"/>
      <c r="C1" s="165"/>
      <c r="D1" s="165"/>
    </row>
    <row r="2" spans="1:4" ht="23.25">
      <c r="A2" s="165" t="s">
        <v>78</v>
      </c>
      <c r="B2" s="165"/>
      <c r="C2" s="165"/>
      <c r="D2" s="165"/>
    </row>
    <row r="3" spans="1:4" ht="21">
      <c r="A3" s="160"/>
      <c r="B3" s="160"/>
      <c r="C3" s="160"/>
      <c r="D3" s="160"/>
    </row>
    <row r="4" spans="1:4" s="13" customFormat="1" ht="23.25">
      <c r="A4" s="14" t="s">
        <v>39</v>
      </c>
      <c r="B4" s="14" t="s">
        <v>36</v>
      </c>
      <c r="C4" s="131" t="s">
        <v>3</v>
      </c>
      <c r="D4" s="14" t="s">
        <v>38</v>
      </c>
    </row>
    <row r="5" spans="1:4" s="147" customFormat="1" ht="21">
      <c r="A5" s="152">
        <v>1200600000</v>
      </c>
      <c r="B5" s="153">
        <v>100</v>
      </c>
      <c r="C5" s="152">
        <v>146</v>
      </c>
      <c r="D5" s="147">
        <v>0</v>
      </c>
    </row>
    <row r="6" spans="1:4" s="147" customFormat="1" ht="21">
      <c r="A6" s="152">
        <v>1200600001</v>
      </c>
      <c r="B6" s="153">
        <v>100</v>
      </c>
      <c r="C6" s="152">
        <v>127</v>
      </c>
      <c r="D6" s="147">
        <v>0</v>
      </c>
    </row>
    <row r="7" spans="1:4" s="147" customFormat="1" ht="21">
      <c r="A7" s="152">
        <v>1200600002</v>
      </c>
      <c r="B7" s="154">
        <v>41.54</v>
      </c>
      <c r="C7" s="152">
        <v>151</v>
      </c>
      <c r="D7" s="147">
        <v>0</v>
      </c>
    </row>
    <row r="8" spans="1:4" s="147" customFormat="1" ht="21">
      <c r="A8" s="152">
        <v>1200600002</v>
      </c>
      <c r="B8" s="154">
        <v>15.38</v>
      </c>
      <c r="C8" s="152">
        <v>139</v>
      </c>
      <c r="D8" s="147">
        <v>0</v>
      </c>
    </row>
    <row r="9" spans="1:4" s="147" customFormat="1" ht="21">
      <c r="A9" s="152">
        <v>1200600002</v>
      </c>
      <c r="B9" s="154">
        <v>7.69</v>
      </c>
      <c r="C9" s="152">
        <v>140</v>
      </c>
      <c r="D9" s="147">
        <v>0</v>
      </c>
    </row>
    <row r="10" spans="1:4" s="147" customFormat="1" ht="21">
      <c r="A10" s="152">
        <v>1200600002</v>
      </c>
      <c r="B10" s="154">
        <v>3.08</v>
      </c>
      <c r="C10" s="152">
        <v>131</v>
      </c>
      <c r="D10" s="147">
        <v>0</v>
      </c>
    </row>
    <row r="11" spans="1:4" s="147" customFormat="1" ht="21">
      <c r="A11" s="152">
        <v>1200600002</v>
      </c>
      <c r="B11" s="154">
        <v>7.69</v>
      </c>
      <c r="C11" s="152">
        <v>132</v>
      </c>
      <c r="D11" s="147">
        <v>0</v>
      </c>
    </row>
    <row r="12" spans="1:4" s="147" customFormat="1" ht="21">
      <c r="A12" s="152">
        <v>1200600002</v>
      </c>
      <c r="B12" s="154">
        <v>4.62</v>
      </c>
      <c r="C12" s="152">
        <v>135</v>
      </c>
      <c r="D12" s="147">
        <v>0</v>
      </c>
    </row>
    <row r="13" spans="1:4" s="147" customFormat="1" ht="21">
      <c r="A13" s="152">
        <v>1200600002</v>
      </c>
      <c r="B13" s="154">
        <v>7.69</v>
      </c>
      <c r="C13" s="152">
        <v>137</v>
      </c>
      <c r="D13" s="147">
        <v>0</v>
      </c>
    </row>
    <row r="14" spans="1:4" s="147" customFormat="1" ht="21">
      <c r="A14" s="152">
        <v>1200600002</v>
      </c>
      <c r="B14" s="154">
        <v>4.62</v>
      </c>
      <c r="C14" s="152">
        <v>155</v>
      </c>
      <c r="D14" s="147">
        <v>0</v>
      </c>
    </row>
    <row r="15" spans="1:4" s="147" customFormat="1" ht="21">
      <c r="A15" s="152">
        <v>1200600002</v>
      </c>
      <c r="B15" s="154">
        <v>7.69</v>
      </c>
      <c r="C15" s="152">
        <v>156</v>
      </c>
      <c r="D15" s="147">
        <v>0</v>
      </c>
    </row>
    <row r="16" spans="1:4" s="147" customFormat="1" ht="21">
      <c r="A16" s="152">
        <v>1200600005</v>
      </c>
      <c r="B16" s="153">
        <v>100</v>
      </c>
      <c r="C16" s="152">
        <v>129</v>
      </c>
      <c r="D16" s="147">
        <v>0</v>
      </c>
    </row>
    <row r="17" spans="1:4" s="147" customFormat="1" ht="21">
      <c r="A17" s="152">
        <v>1200600006</v>
      </c>
      <c r="B17" s="153">
        <v>45</v>
      </c>
      <c r="C17" s="152">
        <v>142</v>
      </c>
      <c r="D17" s="147">
        <v>0</v>
      </c>
    </row>
    <row r="18" spans="1:4" s="147" customFormat="1" ht="21">
      <c r="A18" s="152">
        <v>1200600006</v>
      </c>
      <c r="B18" s="153">
        <v>40</v>
      </c>
      <c r="C18" s="152">
        <v>150</v>
      </c>
      <c r="D18" s="147">
        <v>0</v>
      </c>
    </row>
    <row r="19" spans="1:4" s="147" customFormat="1" ht="21">
      <c r="A19" s="152">
        <v>1200600006</v>
      </c>
      <c r="B19" s="153">
        <v>15</v>
      </c>
      <c r="C19" s="152">
        <v>154</v>
      </c>
      <c r="D19" s="147">
        <v>0</v>
      </c>
    </row>
    <row r="20" spans="1:4" s="147" customFormat="1" ht="21">
      <c r="A20" s="152">
        <v>1200600007</v>
      </c>
      <c r="B20" s="152">
        <v>71.43</v>
      </c>
      <c r="C20" s="152">
        <v>143</v>
      </c>
      <c r="D20" s="147">
        <v>0</v>
      </c>
    </row>
    <row r="21" spans="1:4" s="147" customFormat="1" ht="21">
      <c r="A21" s="152">
        <v>1200600007</v>
      </c>
      <c r="B21" s="152">
        <v>28.57</v>
      </c>
      <c r="C21" s="152">
        <v>148</v>
      </c>
      <c r="D21" s="147">
        <v>0</v>
      </c>
    </row>
    <row r="22" spans="1:4" s="147" customFormat="1" ht="21">
      <c r="A22" s="152">
        <v>1200600008</v>
      </c>
      <c r="B22" s="152">
        <v>100</v>
      </c>
      <c r="C22" s="152">
        <v>144</v>
      </c>
      <c r="D22" s="147">
        <v>0</v>
      </c>
    </row>
    <row r="23" spans="1:4" s="147" customFormat="1" ht="21">
      <c r="A23" s="152">
        <v>1200600009</v>
      </c>
      <c r="B23" s="152">
        <v>100</v>
      </c>
      <c r="C23" s="152">
        <v>123</v>
      </c>
      <c r="D23" s="147">
        <v>0</v>
      </c>
    </row>
    <row r="24" spans="1:4" s="147" customFormat="1" ht="21">
      <c r="A24" s="152">
        <v>1200600010</v>
      </c>
      <c r="B24" s="152">
        <v>100</v>
      </c>
      <c r="C24" s="152">
        <v>145</v>
      </c>
      <c r="D24" s="147">
        <v>0</v>
      </c>
    </row>
    <row r="25" spans="1:3" ht="13.5">
      <c r="A25" s="139"/>
      <c r="B25" s="139"/>
      <c r="C25" s="139"/>
    </row>
    <row r="26" spans="1:3" ht="13.5">
      <c r="A26" s="139"/>
      <c r="B26" s="139"/>
      <c r="C26" s="139"/>
    </row>
    <row r="27" spans="1:3" ht="13.5">
      <c r="A27" s="139"/>
      <c r="B27" s="139"/>
      <c r="C27" s="139"/>
    </row>
    <row r="28" spans="1:3" ht="13.5">
      <c r="A28" s="139"/>
      <c r="B28" s="139"/>
      <c r="C28" s="139"/>
    </row>
    <row r="29" spans="1:3" ht="13.5">
      <c r="A29" s="139"/>
      <c r="B29" s="150"/>
      <c r="C29" s="139"/>
    </row>
    <row r="30" spans="1:3" ht="13.5">
      <c r="A30" s="139"/>
      <c r="B30" s="139"/>
      <c r="C30" s="139"/>
    </row>
    <row r="31" spans="1:3" ht="13.5">
      <c r="A31" s="139"/>
      <c r="B31" s="139"/>
      <c r="C31" s="139"/>
    </row>
    <row r="32" spans="1:3" ht="13.5">
      <c r="A32" s="139"/>
      <c r="B32" s="139"/>
      <c r="C32" s="139"/>
    </row>
    <row r="33" spans="1:3" ht="13.5">
      <c r="A33" s="139"/>
      <c r="B33" s="139"/>
      <c r="C33" s="139"/>
    </row>
    <row r="34" spans="1:3" ht="13.5">
      <c r="A34" s="139"/>
      <c r="B34" s="139"/>
      <c r="C34" s="139"/>
    </row>
    <row r="35" spans="1:3" ht="13.5">
      <c r="A35" s="139"/>
      <c r="B35" s="139"/>
      <c r="C35" s="139"/>
    </row>
    <row r="36" spans="1:3" ht="13.5">
      <c r="A36" s="139"/>
      <c r="B36" s="139"/>
      <c r="C36" s="139"/>
    </row>
    <row r="37" spans="1:3" ht="13.5">
      <c r="A37" s="139"/>
      <c r="B37" s="139"/>
      <c r="C37" s="139"/>
    </row>
    <row r="38" spans="1:3" ht="13.5">
      <c r="A38" s="139"/>
      <c r="B38" s="139"/>
      <c r="C38" s="139"/>
    </row>
    <row r="39" spans="1:3" ht="13.5">
      <c r="A39" s="139"/>
      <c r="B39" s="139"/>
      <c r="C39" s="139"/>
    </row>
    <row r="40" spans="1:3" ht="13.5">
      <c r="A40" s="139"/>
      <c r="B40" s="139"/>
      <c r="C40" s="139"/>
    </row>
    <row r="41" spans="1:3" ht="13.5">
      <c r="A41" s="139"/>
      <c r="B41" s="139"/>
      <c r="C41" s="139"/>
    </row>
    <row r="42" spans="1:3" ht="13.5">
      <c r="A42" s="139"/>
      <c r="B42" s="139"/>
      <c r="C42" s="139"/>
    </row>
    <row r="43" spans="1:3" ht="13.5">
      <c r="A43" s="139"/>
      <c r="B43" s="139"/>
      <c r="C43" s="139"/>
    </row>
    <row r="44" spans="1:3" ht="13.5">
      <c r="A44" s="139"/>
      <c r="B44" s="139"/>
      <c r="C44" s="139"/>
    </row>
    <row r="45" spans="1:3" ht="13.5">
      <c r="A45" s="139"/>
      <c r="B45" s="139"/>
      <c r="C45" s="139"/>
    </row>
    <row r="46" spans="1:3" ht="13.5">
      <c r="A46" s="139"/>
      <c r="B46" s="139"/>
      <c r="C46" s="139"/>
    </row>
    <row r="47" spans="1:3" ht="13.5">
      <c r="A47" s="139"/>
      <c r="B47" s="139"/>
      <c r="C47" s="139"/>
    </row>
    <row r="48" spans="1:3" ht="13.5">
      <c r="A48" s="139"/>
      <c r="B48" s="139"/>
      <c r="C48" s="139"/>
    </row>
    <row r="49" spans="1:3" ht="13.5">
      <c r="A49" s="139"/>
      <c r="B49" s="139"/>
      <c r="C49" s="139"/>
    </row>
    <row r="50" spans="1:3" ht="13.5">
      <c r="A50" s="139"/>
      <c r="B50" s="139"/>
      <c r="C50" s="139"/>
    </row>
    <row r="51" spans="1:3" ht="13.5">
      <c r="A51" s="139"/>
      <c r="B51" s="139"/>
      <c r="C51" s="139"/>
    </row>
    <row r="52" spans="1:3" ht="13.5">
      <c r="A52" s="151"/>
      <c r="B52" s="139"/>
      <c r="C52" s="139"/>
    </row>
    <row r="53" spans="1:3" ht="13.5">
      <c r="A53" s="139"/>
      <c r="B53" s="139"/>
      <c r="C53" s="139"/>
    </row>
    <row r="54" spans="1:3" ht="13.5">
      <c r="A54" s="151"/>
      <c r="B54" s="139"/>
      <c r="C54" s="139"/>
    </row>
    <row r="55" spans="1:3" ht="13.5">
      <c r="A55" s="151"/>
      <c r="B55" s="139"/>
      <c r="C55" s="139"/>
    </row>
    <row r="56" spans="1:3" ht="13.5">
      <c r="A56" s="139"/>
      <c r="B56" s="139"/>
      <c r="C56" s="139"/>
    </row>
    <row r="57" spans="1:3" ht="13.5">
      <c r="A57" s="139"/>
      <c r="B57" s="139"/>
      <c r="C57" s="139"/>
    </row>
    <row r="58" spans="1:3" ht="13.5">
      <c r="A58" s="139"/>
      <c r="B58" s="139"/>
      <c r="C58" s="139"/>
    </row>
    <row r="59" spans="1:3" ht="13.5">
      <c r="A59" s="139"/>
      <c r="B59" s="139"/>
      <c r="C59" s="139"/>
    </row>
    <row r="60" spans="1:3" ht="13.5">
      <c r="A60" s="139"/>
      <c r="B60" s="139"/>
      <c r="C60" s="139"/>
    </row>
    <row r="61" spans="1:3" ht="13.5">
      <c r="A61" s="139"/>
      <c r="B61" s="139"/>
      <c r="C61" s="139"/>
    </row>
    <row r="62" spans="1:3" ht="13.5">
      <c r="A62" s="139"/>
      <c r="B62" s="139"/>
      <c r="C62" s="139"/>
    </row>
    <row r="63" spans="1:3" ht="13.5">
      <c r="A63" s="139"/>
      <c r="B63" s="139"/>
      <c r="C63" s="139"/>
    </row>
    <row r="64" spans="1:3" ht="13.5">
      <c r="A64" s="139"/>
      <c r="B64" s="139"/>
      <c r="C64" s="139"/>
    </row>
    <row r="65" spans="1:3" ht="13.5">
      <c r="A65" s="139"/>
      <c r="B65" s="139"/>
      <c r="C65" s="139"/>
    </row>
    <row r="66" spans="1:3" ht="13.5">
      <c r="A66" s="139"/>
      <c r="B66" s="139"/>
      <c r="C66" s="139"/>
    </row>
    <row r="67" spans="1:3" ht="13.5">
      <c r="A67" s="139"/>
      <c r="B67" s="139"/>
      <c r="C67" s="139"/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9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28125" style="133" customWidth="1"/>
    <col min="2" max="2" width="14.7109375" style="132" customWidth="1"/>
    <col min="3" max="3" width="19.00390625" style="132" customWidth="1"/>
    <col min="4" max="4" width="20.140625" style="132" customWidth="1"/>
    <col min="5" max="6" width="9.140625" style="132" customWidth="1"/>
    <col min="7" max="7" width="11.00390625" style="132" bestFit="1" customWidth="1"/>
    <col min="8" max="8" width="29.28125" style="132" customWidth="1"/>
    <col min="9" max="9" width="45.421875" style="132" customWidth="1"/>
    <col min="10" max="16384" width="9.140625" style="132" customWidth="1"/>
  </cols>
  <sheetData>
    <row r="1" spans="1:5" ht="23.25">
      <c r="A1" s="166" t="s">
        <v>62</v>
      </c>
      <c r="B1" s="166"/>
      <c r="C1" s="166"/>
      <c r="D1" s="166"/>
      <c r="E1" s="166"/>
    </row>
    <row r="2" spans="1:5" ht="23.25">
      <c r="A2" s="166" t="s">
        <v>78</v>
      </c>
      <c r="B2" s="166"/>
      <c r="C2" s="166"/>
      <c r="D2" s="166"/>
      <c r="E2" s="166"/>
    </row>
    <row r="3" spans="1:5" ht="23.25">
      <c r="A3" s="140"/>
      <c r="B3" s="140"/>
      <c r="C3" s="140"/>
      <c r="D3" s="140"/>
      <c r="E3" s="140"/>
    </row>
    <row r="4" spans="1:6" s="129" customFormat="1" ht="18.75" customHeight="1">
      <c r="A4" s="130" t="s">
        <v>34</v>
      </c>
      <c r="B4" s="14" t="s">
        <v>35</v>
      </c>
      <c r="C4" s="131" t="s">
        <v>36</v>
      </c>
      <c r="D4" s="14" t="s">
        <v>37</v>
      </c>
      <c r="E4" s="14" t="s">
        <v>38</v>
      </c>
      <c r="F4" s="13"/>
    </row>
    <row r="5" spans="1:9" ht="21">
      <c r="A5" s="141">
        <v>5101030205</v>
      </c>
      <c r="B5" s="141">
        <v>1200699998</v>
      </c>
      <c r="C5" s="142">
        <v>3.07</v>
      </c>
      <c r="D5" s="141">
        <v>1200600000</v>
      </c>
      <c r="E5" s="143">
        <v>0</v>
      </c>
      <c r="G5" s="134"/>
      <c r="H5" s="134"/>
      <c r="I5" s="134"/>
    </row>
    <row r="6" spans="1:9" ht="21">
      <c r="A6" s="141">
        <v>5101030205</v>
      </c>
      <c r="B6" s="141">
        <v>1200699998</v>
      </c>
      <c r="C6" s="142">
        <v>2.45</v>
      </c>
      <c r="D6" s="141">
        <v>1200600001</v>
      </c>
      <c r="E6" s="143">
        <v>0</v>
      </c>
      <c r="G6" s="135"/>
      <c r="H6" s="136"/>
      <c r="I6" s="137"/>
    </row>
    <row r="7" spans="1:9" ht="21">
      <c r="A7" s="141">
        <v>5101030205</v>
      </c>
      <c r="B7" s="141">
        <v>1200699998</v>
      </c>
      <c r="C7" s="144">
        <v>39.88</v>
      </c>
      <c r="D7" s="141">
        <v>1200600002</v>
      </c>
      <c r="E7" s="143">
        <v>0</v>
      </c>
      <c r="G7" s="135"/>
      <c r="H7" s="136"/>
      <c r="I7" s="137"/>
    </row>
    <row r="8" spans="1:9" ht="21">
      <c r="A8" s="141">
        <v>5101030205</v>
      </c>
      <c r="B8" s="141">
        <v>1200699998</v>
      </c>
      <c r="C8" s="142">
        <v>2.45</v>
      </c>
      <c r="D8" s="141">
        <v>1200600005</v>
      </c>
      <c r="E8" s="143">
        <v>0</v>
      </c>
      <c r="G8" s="135"/>
      <c r="H8" s="136"/>
      <c r="I8" s="137"/>
    </row>
    <row r="9" spans="1:9" ht="21">
      <c r="A9" s="141">
        <v>5101030205</v>
      </c>
      <c r="B9" s="141">
        <v>1200699998</v>
      </c>
      <c r="C9" s="142">
        <v>11.05</v>
      </c>
      <c r="D9" s="141">
        <v>1200600006</v>
      </c>
      <c r="E9" s="143">
        <v>0</v>
      </c>
      <c r="G9" s="135"/>
      <c r="H9" s="136"/>
      <c r="I9" s="137"/>
    </row>
    <row r="10" spans="1:9" ht="21">
      <c r="A10" s="141">
        <v>5101030205</v>
      </c>
      <c r="B10" s="141">
        <v>1200699998</v>
      </c>
      <c r="C10" s="142">
        <v>8.58</v>
      </c>
      <c r="D10" s="141">
        <v>1200600007</v>
      </c>
      <c r="E10" s="143">
        <v>0</v>
      </c>
      <c r="G10" s="135"/>
      <c r="H10" s="136"/>
      <c r="I10" s="137"/>
    </row>
    <row r="11" spans="1:9" ht="21">
      <c r="A11" s="141">
        <v>5101030205</v>
      </c>
      <c r="B11" s="141">
        <v>1200699998</v>
      </c>
      <c r="C11" s="142">
        <v>12.88</v>
      </c>
      <c r="D11" s="141">
        <v>1200600008</v>
      </c>
      <c r="E11" s="143">
        <v>0</v>
      </c>
      <c r="G11" s="135"/>
      <c r="H11" s="136"/>
      <c r="I11" s="137"/>
    </row>
    <row r="12" spans="1:9" ht="21">
      <c r="A12" s="141">
        <v>5101030205</v>
      </c>
      <c r="B12" s="141">
        <v>1200699998</v>
      </c>
      <c r="C12" s="142">
        <v>9.82</v>
      </c>
      <c r="D12" s="141">
        <v>1200600009</v>
      </c>
      <c r="E12" s="143">
        <v>0</v>
      </c>
      <c r="G12" s="134"/>
      <c r="H12" s="134"/>
      <c r="I12" s="134"/>
    </row>
    <row r="13" spans="1:9" ht="21">
      <c r="A13" s="141">
        <v>5101030205</v>
      </c>
      <c r="B13" s="141">
        <v>1200699998</v>
      </c>
      <c r="C13" s="142">
        <v>9.82</v>
      </c>
      <c r="D13" s="141">
        <v>1200600010</v>
      </c>
      <c r="E13" s="143">
        <v>0</v>
      </c>
      <c r="F13" s="138"/>
      <c r="G13" s="134"/>
      <c r="H13" s="134"/>
      <c r="I13" s="134"/>
    </row>
    <row r="14" spans="1:9" ht="21">
      <c r="A14" s="141">
        <v>5101030206</v>
      </c>
      <c r="B14" s="141">
        <v>1200699998</v>
      </c>
      <c r="C14" s="142">
        <v>3.07</v>
      </c>
      <c r="D14" s="141">
        <v>1200600000</v>
      </c>
      <c r="E14" s="143">
        <v>0</v>
      </c>
      <c r="G14" s="134"/>
      <c r="H14" s="134"/>
      <c r="I14" s="134"/>
    </row>
    <row r="15" spans="1:9" ht="21">
      <c r="A15" s="141">
        <v>5101030206</v>
      </c>
      <c r="B15" s="141">
        <v>1200699998</v>
      </c>
      <c r="C15" s="142">
        <v>2.45</v>
      </c>
      <c r="D15" s="141">
        <v>1200600001</v>
      </c>
      <c r="E15" s="143">
        <v>0</v>
      </c>
      <c r="G15" s="134"/>
      <c r="H15" s="134"/>
      <c r="I15" s="134"/>
    </row>
    <row r="16" spans="1:5" ht="21">
      <c r="A16" s="141">
        <v>5101030206</v>
      </c>
      <c r="B16" s="141">
        <v>1200699998</v>
      </c>
      <c r="C16" s="144">
        <v>39.88</v>
      </c>
      <c r="D16" s="141">
        <v>1200600002</v>
      </c>
      <c r="E16" s="143">
        <v>0</v>
      </c>
    </row>
    <row r="17" spans="1:5" ht="21">
      <c r="A17" s="141">
        <v>5101030206</v>
      </c>
      <c r="B17" s="141">
        <v>1200699998</v>
      </c>
      <c r="C17" s="142">
        <v>2.45</v>
      </c>
      <c r="D17" s="141">
        <v>1200600005</v>
      </c>
      <c r="E17" s="143">
        <v>0</v>
      </c>
    </row>
    <row r="18" spans="1:5" ht="21">
      <c r="A18" s="141">
        <v>5101030206</v>
      </c>
      <c r="B18" s="141">
        <v>1200699998</v>
      </c>
      <c r="C18" s="142">
        <v>11.05</v>
      </c>
      <c r="D18" s="141">
        <v>1200600006</v>
      </c>
      <c r="E18" s="143">
        <v>0</v>
      </c>
    </row>
    <row r="19" spans="1:5" ht="21">
      <c r="A19" s="141">
        <v>5101030206</v>
      </c>
      <c r="B19" s="141">
        <v>1200699998</v>
      </c>
      <c r="C19" s="142">
        <v>8.58</v>
      </c>
      <c r="D19" s="141">
        <v>1200600007</v>
      </c>
      <c r="E19" s="143">
        <v>0</v>
      </c>
    </row>
    <row r="20" spans="1:5" ht="21">
      <c r="A20" s="141">
        <v>5101030206</v>
      </c>
      <c r="B20" s="141">
        <v>1200699998</v>
      </c>
      <c r="C20" s="142">
        <v>12.88</v>
      </c>
      <c r="D20" s="141">
        <v>1200600008</v>
      </c>
      <c r="E20" s="143">
        <v>0</v>
      </c>
    </row>
    <row r="21" spans="1:5" ht="21">
      <c r="A21" s="141">
        <v>5101030206</v>
      </c>
      <c r="B21" s="141">
        <v>1200699998</v>
      </c>
      <c r="C21" s="142">
        <v>9.82</v>
      </c>
      <c r="D21" s="141">
        <v>1200600009</v>
      </c>
      <c r="E21" s="143">
        <v>0</v>
      </c>
    </row>
    <row r="22" spans="1:5" ht="21">
      <c r="A22" s="141">
        <v>5101030206</v>
      </c>
      <c r="B22" s="141">
        <v>1200699998</v>
      </c>
      <c r="C22" s="142">
        <v>9.82</v>
      </c>
      <c r="D22" s="141">
        <v>1200600010</v>
      </c>
      <c r="E22" s="143">
        <v>0</v>
      </c>
    </row>
    <row r="23" spans="1:5" ht="21">
      <c r="A23" s="141">
        <v>5104010113</v>
      </c>
      <c r="B23" s="141">
        <v>1200699998</v>
      </c>
      <c r="C23" s="142">
        <v>3.07</v>
      </c>
      <c r="D23" s="141">
        <v>1200600000</v>
      </c>
      <c r="E23" s="143">
        <v>0</v>
      </c>
    </row>
    <row r="24" spans="1:5" ht="21">
      <c r="A24" s="141">
        <v>5104010113</v>
      </c>
      <c r="B24" s="141">
        <v>1200699998</v>
      </c>
      <c r="C24" s="142">
        <v>2.45</v>
      </c>
      <c r="D24" s="141">
        <v>1200600001</v>
      </c>
      <c r="E24" s="143">
        <v>0</v>
      </c>
    </row>
    <row r="25" spans="1:5" ht="21">
      <c r="A25" s="141">
        <v>5104010113</v>
      </c>
      <c r="B25" s="141">
        <v>1200699998</v>
      </c>
      <c r="C25" s="144">
        <v>39.88</v>
      </c>
      <c r="D25" s="141">
        <v>1200600002</v>
      </c>
      <c r="E25" s="143">
        <v>0</v>
      </c>
    </row>
    <row r="26" spans="1:5" ht="21">
      <c r="A26" s="141">
        <v>5104010113</v>
      </c>
      <c r="B26" s="141">
        <v>1200699998</v>
      </c>
      <c r="C26" s="142">
        <v>2.45</v>
      </c>
      <c r="D26" s="141">
        <v>1200600005</v>
      </c>
      <c r="E26" s="143">
        <v>0</v>
      </c>
    </row>
    <row r="27" spans="1:5" ht="21">
      <c r="A27" s="141">
        <v>5104010113</v>
      </c>
      <c r="B27" s="141">
        <v>1200699998</v>
      </c>
      <c r="C27" s="142">
        <v>11.05</v>
      </c>
      <c r="D27" s="141">
        <v>1200600006</v>
      </c>
      <c r="E27" s="143">
        <v>0</v>
      </c>
    </row>
    <row r="28" spans="1:5" ht="21">
      <c r="A28" s="141">
        <v>5104010113</v>
      </c>
      <c r="B28" s="141">
        <v>1200699998</v>
      </c>
      <c r="C28" s="142">
        <v>8.58</v>
      </c>
      <c r="D28" s="141">
        <v>1200600007</v>
      </c>
      <c r="E28" s="143">
        <v>0</v>
      </c>
    </row>
    <row r="29" spans="1:5" ht="21">
      <c r="A29" s="141">
        <v>5104010113</v>
      </c>
      <c r="B29" s="141">
        <v>1200699998</v>
      </c>
      <c r="C29" s="142">
        <v>12.88</v>
      </c>
      <c r="D29" s="141">
        <v>1200600008</v>
      </c>
      <c r="E29" s="143">
        <v>0</v>
      </c>
    </row>
    <row r="30" spans="1:5" ht="21">
      <c r="A30" s="141">
        <v>5104010113</v>
      </c>
      <c r="B30" s="141">
        <v>1200699998</v>
      </c>
      <c r="C30" s="142">
        <v>9.82</v>
      </c>
      <c r="D30" s="141">
        <v>1200600009</v>
      </c>
      <c r="E30" s="143">
        <v>0</v>
      </c>
    </row>
    <row r="31" spans="1:5" ht="21">
      <c r="A31" s="141">
        <v>5104010113</v>
      </c>
      <c r="B31" s="141">
        <v>1200699998</v>
      </c>
      <c r="C31" s="142">
        <v>9.82</v>
      </c>
      <c r="D31" s="141">
        <v>1200600010</v>
      </c>
      <c r="E31" s="143">
        <v>0</v>
      </c>
    </row>
    <row r="32" spans="1:5" ht="21">
      <c r="A32" s="141">
        <v>5104020101</v>
      </c>
      <c r="B32" s="141">
        <v>1200699998</v>
      </c>
      <c r="C32" s="142">
        <v>3.07</v>
      </c>
      <c r="D32" s="141">
        <v>1200600000</v>
      </c>
      <c r="E32" s="143">
        <v>0</v>
      </c>
    </row>
    <row r="33" spans="1:5" ht="21">
      <c r="A33" s="141">
        <v>5104020101</v>
      </c>
      <c r="B33" s="141">
        <v>1200699998</v>
      </c>
      <c r="C33" s="142">
        <v>2.45</v>
      </c>
      <c r="D33" s="141">
        <v>1200600001</v>
      </c>
      <c r="E33" s="143">
        <v>0</v>
      </c>
    </row>
    <row r="34" spans="1:5" ht="21">
      <c r="A34" s="141">
        <v>5104020101</v>
      </c>
      <c r="B34" s="141">
        <v>1200699998</v>
      </c>
      <c r="C34" s="144">
        <v>39.88</v>
      </c>
      <c r="D34" s="141">
        <v>1200600002</v>
      </c>
      <c r="E34" s="143">
        <v>0</v>
      </c>
    </row>
    <row r="35" spans="1:5" ht="21">
      <c r="A35" s="141">
        <v>5104020101</v>
      </c>
      <c r="B35" s="141">
        <v>1200699998</v>
      </c>
      <c r="C35" s="142">
        <v>2.45</v>
      </c>
      <c r="D35" s="141">
        <v>1200600005</v>
      </c>
      <c r="E35" s="143">
        <v>0</v>
      </c>
    </row>
    <row r="36" spans="1:5" ht="21">
      <c r="A36" s="141">
        <v>5104020101</v>
      </c>
      <c r="B36" s="141">
        <v>1200699998</v>
      </c>
      <c r="C36" s="142">
        <v>11.05</v>
      </c>
      <c r="D36" s="141">
        <v>1200600006</v>
      </c>
      <c r="E36" s="143">
        <v>0</v>
      </c>
    </row>
    <row r="37" spans="1:5" ht="21">
      <c r="A37" s="141">
        <v>5104020101</v>
      </c>
      <c r="B37" s="141">
        <v>1200699998</v>
      </c>
      <c r="C37" s="142">
        <v>8.58</v>
      </c>
      <c r="D37" s="141">
        <v>1200600007</v>
      </c>
      <c r="E37" s="143">
        <v>0</v>
      </c>
    </row>
    <row r="38" spans="1:5" ht="21">
      <c r="A38" s="141">
        <v>5104020101</v>
      </c>
      <c r="B38" s="141">
        <v>1200699998</v>
      </c>
      <c r="C38" s="142">
        <v>12.88</v>
      </c>
      <c r="D38" s="141">
        <v>1200600008</v>
      </c>
      <c r="E38" s="143">
        <v>0</v>
      </c>
    </row>
    <row r="39" spans="1:5" ht="21">
      <c r="A39" s="141">
        <v>5104020101</v>
      </c>
      <c r="B39" s="141">
        <v>1200699998</v>
      </c>
      <c r="C39" s="142">
        <v>9.82</v>
      </c>
      <c r="D39" s="141">
        <v>1200600009</v>
      </c>
      <c r="E39" s="143">
        <v>0</v>
      </c>
    </row>
    <row r="40" spans="1:5" ht="21">
      <c r="A40" s="141">
        <v>5104020101</v>
      </c>
      <c r="B40" s="141">
        <v>1200699998</v>
      </c>
      <c r="C40" s="142">
        <v>9.82</v>
      </c>
      <c r="D40" s="141">
        <v>1200600010</v>
      </c>
      <c r="E40" s="143">
        <v>0</v>
      </c>
    </row>
    <row r="41" spans="1:5" ht="21">
      <c r="A41" s="141">
        <v>5104020103</v>
      </c>
      <c r="B41" s="141">
        <v>1200699998</v>
      </c>
      <c r="C41" s="142">
        <v>3.07</v>
      </c>
      <c r="D41" s="141">
        <v>1200600000</v>
      </c>
      <c r="E41" s="143">
        <v>0</v>
      </c>
    </row>
    <row r="42" spans="1:5" ht="21">
      <c r="A42" s="141">
        <v>5104020103</v>
      </c>
      <c r="B42" s="141">
        <v>1200699998</v>
      </c>
      <c r="C42" s="142">
        <v>2.45</v>
      </c>
      <c r="D42" s="141">
        <v>1200600001</v>
      </c>
      <c r="E42" s="143">
        <v>0</v>
      </c>
    </row>
    <row r="43" spans="1:5" ht="21">
      <c r="A43" s="141">
        <v>5104020103</v>
      </c>
      <c r="B43" s="141">
        <v>1200699998</v>
      </c>
      <c r="C43" s="144">
        <v>39.88</v>
      </c>
      <c r="D43" s="141">
        <v>1200600002</v>
      </c>
      <c r="E43" s="143">
        <v>0</v>
      </c>
    </row>
    <row r="44" spans="1:5" ht="21">
      <c r="A44" s="141">
        <v>5104020103</v>
      </c>
      <c r="B44" s="141">
        <v>1200699998</v>
      </c>
      <c r="C44" s="142">
        <v>2.45</v>
      </c>
      <c r="D44" s="141">
        <v>1200600005</v>
      </c>
      <c r="E44" s="143">
        <v>0</v>
      </c>
    </row>
    <row r="45" spans="1:5" ht="21">
      <c r="A45" s="141">
        <v>5104020103</v>
      </c>
      <c r="B45" s="141">
        <v>1200699998</v>
      </c>
      <c r="C45" s="142">
        <v>11.05</v>
      </c>
      <c r="D45" s="141">
        <v>1200600006</v>
      </c>
      <c r="E45" s="143">
        <v>0</v>
      </c>
    </row>
    <row r="46" spans="1:5" ht="21">
      <c r="A46" s="141">
        <v>5104020103</v>
      </c>
      <c r="B46" s="141">
        <v>1200699998</v>
      </c>
      <c r="C46" s="142">
        <v>8.58</v>
      </c>
      <c r="D46" s="141">
        <v>1200600007</v>
      </c>
      <c r="E46" s="143">
        <v>0</v>
      </c>
    </row>
    <row r="47" spans="1:5" ht="21">
      <c r="A47" s="141">
        <v>5104020103</v>
      </c>
      <c r="B47" s="141">
        <v>1200699998</v>
      </c>
      <c r="C47" s="142">
        <v>12.88</v>
      </c>
      <c r="D47" s="141">
        <v>1200600008</v>
      </c>
      <c r="E47" s="143">
        <v>0</v>
      </c>
    </row>
    <row r="48" spans="1:5" ht="21">
      <c r="A48" s="141">
        <v>5104020103</v>
      </c>
      <c r="B48" s="141">
        <v>1200699998</v>
      </c>
      <c r="C48" s="142">
        <v>9.82</v>
      </c>
      <c r="D48" s="141">
        <v>1200600009</v>
      </c>
      <c r="E48" s="143">
        <v>0</v>
      </c>
    </row>
    <row r="49" spans="1:5" ht="21">
      <c r="A49" s="141">
        <v>5104020103</v>
      </c>
      <c r="B49" s="141">
        <v>1200699998</v>
      </c>
      <c r="C49" s="142">
        <v>9.82</v>
      </c>
      <c r="D49" s="141">
        <v>1200600010</v>
      </c>
      <c r="E49" s="143">
        <v>0</v>
      </c>
    </row>
    <row r="50" spans="1:5" ht="21">
      <c r="A50" s="141">
        <v>5104020105</v>
      </c>
      <c r="B50" s="141">
        <v>1200699998</v>
      </c>
      <c r="C50" s="142">
        <v>3.07</v>
      </c>
      <c r="D50" s="141">
        <v>1200600000</v>
      </c>
      <c r="E50" s="143">
        <v>0</v>
      </c>
    </row>
    <row r="51" spans="1:5" ht="21">
      <c r="A51" s="141">
        <v>5104020105</v>
      </c>
      <c r="B51" s="141">
        <v>1200699998</v>
      </c>
      <c r="C51" s="142">
        <v>2.45</v>
      </c>
      <c r="D51" s="141">
        <v>1200600001</v>
      </c>
      <c r="E51" s="143">
        <v>0</v>
      </c>
    </row>
    <row r="52" spans="1:5" ht="21">
      <c r="A52" s="141">
        <v>5104020105</v>
      </c>
      <c r="B52" s="141">
        <v>1200699998</v>
      </c>
      <c r="C52" s="144">
        <v>39.88</v>
      </c>
      <c r="D52" s="141">
        <v>1200600002</v>
      </c>
      <c r="E52" s="143">
        <v>0</v>
      </c>
    </row>
    <row r="53" spans="1:5" ht="21">
      <c r="A53" s="141">
        <v>5104020105</v>
      </c>
      <c r="B53" s="141">
        <v>1200699998</v>
      </c>
      <c r="C53" s="142">
        <v>2.45</v>
      </c>
      <c r="D53" s="141">
        <v>1200600005</v>
      </c>
      <c r="E53" s="143">
        <v>0</v>
      </c>
    </row>
    <row r="54" spans="1:5" ht="21">
      <c r="A54" s="141">
        <v>5104020105</v>
      </c>
      <c r="B54" s="141">
        <v>1200699998</v>
      </c>
      <c r="C54" s="142">
        <v>11.05</v>
      </c>
      <c r="D54" s="141">
        <v>1200600006</v>
      </c>
      <c r="E54" s="143">
        <v>0</v>
      </c>
    </row>
    <row r="55" spans="1:5" ht="21">
      <c r="A55" s="141">
        <v>5104020105</v>
      </c>
      <c r="B55" s="141">
        <v>1200699998</v>
      </c>
      <c r="C55" s="142">
        <v>8.58</v>
      </c>
      <c r="D55" s="141">
        <v>1200600007</v>
      </c>
      <c r="E55" s="143">
        <v>0</v>
      </c>
    </row>
    <row r="56" spans="1:5" ht="21">
      <c r="A56" s="141">
        <v>5104020105</v>
      </c>
      <c r="B56" s="141">
        <v>1200699998</v>
      </c>
      <c r="C56" s="142">
        <v>12.88</v>
      </c>
      <c r="D56" s="141">
        <v>1200600008</v>
      </c>
      <c r="E56" s="143">
        <v>0</v>
      </c>
    </row>
    <row r="57" spans="1:5" ht="21">
      <c r="A57" s="141">
        <v>5104020105</v>
      </c>
      <c r="B57" s="141">
        <v>1200699998</v>
      </c>
      <c r="C57" s="142">
        <v>9.82</v>
      </c>
      <c r="D57" s="141">
        <v>1200600009</v>
      </c>
      <c r="E57" s="143">
        <v>0</v>
      </c>
    </row>
    <row r="58" spans="1:5" ht="21">
      <c r="A58" s="141">
        <v>5104020105</v>
      </c>
      <c r="B58" s="141">
        <v>1200699998</v>
      </c>
      <c r="C58" s="142">
        <v>9.82</v>
      </c>
      <c r="D58" s="141">
        <v>1200600010</v>
      </c>
      <c r="E58" s="143">
        <v>0</v>
      </c>
    </row>
    <row r="59" spans="1:5" ht="21">
      <c r="A59" s="141">
        <v>5104020107</v>
      </c>
      <c r="B59" s="141">
        <v>1200699998</v>
      </c>
      <c r="C59" s="142">
        <v>3.07</v>
      </c>
      <c r="D59" s="141">
        <v>1200600000</v>
      </c>
      <c r="E59" s="143">
        <v>0</v>
      </c>
    </row>
    <row r="60" spans="1:5" ht="21">
      <c r="A60" s="141">
        <v>5104020107</v>
      </c>
      <c r="B60" s="141">
        <v>1200699998</v>
      </c>
      <c r="C60" s="142">
        <v>2.45</v>
      </c>
      <c r="D60" s="141">
        <v>1200600001</v>
      </c>
      <c r="E60" s="143">
        <v>0</v>
      </c>
    </row>
    <row r="61" spans="1:5" ht="21">
      <c r="A61" s="141">
        <v>5104020107</v>
      </c>
      <c r="B61" s="141">
        <v>1200699998</v>
      </c>
      <c r="C61" s="144">
        <v>39.88</v>
      </c>
      <c r="D61" s="141">
        <v>1200600002</v>
      </c>
      <c r="E61" s="143">
        <v>0</v>
      </c>
    </row>
    <row r="62" spans="1:5" ht="21">
      <c r="A62" s="141">
        <v>5104020107</v>
      </c>
      <c r="B62" s="141">
        <v>1200699998</v>
      </c>
      <c r="C62" s="142">
        <v>2.45</v>
      </c>
      <c r="D62" s="141">
        <v>1200600005</v>
      </c>
      <c r="E62" s="143">
        <v>0</v>
      </c>
    </row>
    <row r="63" spans="1:5" ht="21">
      <c r="A63" s="141">
        <v>5104020107</v>
      </c>
      <c r="B63" s="141">
        <v>1200699998</v>
      </c>
      <c r="C63" s="142">
        <v>11.05</v>
      </c>
      <c r="D63" s="141">
        <v>1200600006</v>
      </c>
      <c r="E63" s="143">
        <v>0</v>
      </c>
    </row>
    <row r="64" spans="1:5" ht="21">
      <c r="A64" s="141">
        <v>5104020107</v>
      </c>
      <c r="B64" s="141">
        <v>1200699998</v>
      </c>
      <c r="C64" s="142">
        <v>8.58</v>
      </c>
      <c r="D64" s="141">
        <v>1200600007</v>
      </c>
      <c r="E64" s="143">
        <v>0</v>
      </c>
    </row>
    <row r="65" spans="1:5" ht="21">
      <c r="A65" s="141">
        <v>5104020107</v>
      </c>
      <c r="B65" s="141">
        <v>1200699998</v>
      </c>
      <c r="C65" s="142">
        <v>12.88</v>
      </c>
      <c r="D65" s="141">
        <v>1200600008</v>
      </c>
      <c r="E65" s="143">
        <v>0</v>
      </c>
    </row>
    <row r="66" spans="1:5" ht="21">
      <c r="A66" s="141">
        <v>5104020107</v>
      </c>
      <c r="B66" s="141">
        <v>1200699998</v>
      </c>
      <c r="C66" s="142">
        <v>9.82</v>
      </c>
      <c r="D66" s="141">
        <v>1200600009</v>
      </c>
      <c r="E66" s="143">
        <v>0</v>
      </c>
    </row>
    <row r="67" spans="1:5" ht="21">
      <c r="A67" s="141">
        <v>5104020107</v>
      </c>
      <c r="B67" s="141">
        <v>1200699998</v>
      </c>
      <c r="C67" s="142">
        <v>9.82</v>
      </c>
      <c r="D67" s="141">
        <v>1200600010</v>
      </c>
      <c r="E67" s="143">
        <v>0</v>
      </c>
    </row>
    <row r="68" spans="1:5" ht="21">
      <c r="A68" s="141">
        <v>5105010103</v>
      </c>
      <c r="B68" s="141">
        <v>1200600002</v>
      </c>
      <c r="C68" s="142">
        <v>3.07</v>
      </c>
      <c r="D68" s="141">
        <v>1200600000</v>
      </c>
      <c r="E68" s="143">
        <v>0</v>
      </c>
    </row>
    <row r="69" spans="1:5" ht="21">
      <c r="A69" s="141">
        <v>5105010103</v>
      </c>
      <c r="B69" s="141">
        <v>1200600002</v>
      </c>
      <c r="C69" s="142">
        <v>2.45</v>
      </c>
      <c r="D69" s="141">
        <v>1200600001</v>
      </c>
      <c r="E69" s="143">
        <v>0</v>
      </c>
    </row>
    <row r="70" spans="1:5" ht="21">
      <c r="A70" s="141">
        <v>5105010103</v>
      </c>
      <c r="B70" s="141">
        <v>1200600002</v>
      </c>
      <c r="C70" s="144">
        <v>39.88</v>
      </c>
      <c r="D70" s="141">
        <v>1200600002</v>
      </c>
      <c r="E70" s="143">
        <v>0</v>
      </c>
    </row>
    <row r="71" spans="1:5" ht="21">
      <c r="A71" s="141">
        <v>5105010103</v>
      </c>
      <c r="B71" s="141">
        <v>1200600002</v>
      </c>
      <c r="C71" s="142">
        <v>2.45</v>
      </c>
      <c r="D71" s="141">
        <v>1200600005</v>
      </c>
      <c r="E71" s="143">
        <v>0</v>
      </c>
    </row>
    <row r="72" spans="1:5" ht="21">
      <c r="A72" s="141">
        <v>5105010103</v>
      </c>
      <c r="B72" s="141">
        <v>1200600002</v>
      </c>
      <c r="C72" s="142">
        <v>11.05</v>
      </c>
      <c r="D72" s="141">
        <v>1200600006</v>
      </c>
      <c r="E72" s="143">
        <v>0</v>
      </c>
    </row>
    <row r="73" spans="1:5" ht="21">
      <c r="A73" s="141">
        <v>5105010103</v>
      </c>
      <c r="B73" s="141">
        <v>1200600002</v>
      </c>
      <c r="C73" s="142">
        <v>8.58</v>
      </c>
      <c r="D73" s="141">
        <v>1200600007</v>
      </c>
      <c r="E73" s="143">
        <v>0</v>
      </c>
    </row>
    <row r="74" spans="1:5" ht="21">
      <c r="A74" s="141">
        <v>5105010103</v>
      </c>
      <c r="B74" s="141">
        <v>1200600002</v>
      </c>
      <c r="C74" s="142">
        <v>12.88</v>
      </c>
      <c r="D74" s="141">
        <v>1200600008</v>
      </c>
      <c r="E74" s="143">
        <v>0</v>
      </c>
    </row>
    <row r="75" spans="1:5" ht="21">
      <c r="A75" s="141">
        <v>5105010103</v>
      </c>
      <c r="B75" s="141">
        <v>1200600002</v>
      </c>
      <c r="C75" s="142">
        <v>9.82</v>
      </c>
      <c r="D75" s="141">
        <v>1200600009</v>
      </c>
      <c r="E75" s="143">
        <v>0</v>
      </c>
    </row>
    <row r="76" spans="1:5" ht="21">
      <c r="A76" s="141">
        <v>5105010103</v>
      </c>
      <c r="B76" s="141">
        <v>1200600002</v>
      </c>
      <c r="C76" s="142">
        <v>9.82</v>
      </c>
      <c r="D76" s="141">
        <v>1200600010</v>
      </c>
      <c r="E76" s="143">
        <v>0</v>
      </c>
    </row>
    <row r="77" spans="1:5" ht="21">
      <c r="A77" s="141">
        <v>5104020106</v>
      </c>
      <c r="B77" s="141">
        <v>1200699998</v>
      </c>
      <c r="C77" s="142">
        <v>3.07</v>
      </c>
      <c r="D77" s="141">
        <v>1200600000</v>
      </c>
      <c r="E77" s="143">
        <v>0</v>
      </c>
    </row>
    <row r="78" spans="1:5" ht="21">
      <c r="A78" s="141">
        <v>5104020106</v>
      </c>
      <c r="B78" s="141">
        <v>1200699998</v>
      </c>
      <c r="C78" s="142">
        <v>2.45</v>
      </c>
      <c r="D78" s="141">
        <v>1200600001</v>
      </c>
      <c r="E78" s="143">
        <v>0</v>
      </c>
    </row>
    <row r="79" spans="1:5" ht="21">
      <c r="A79" s="141">
        <v>5104020106</v>
      </c>
      <c r="B79" s="141">
        <v>1200699998</v>
      </c>
      <c r="C79" s="144">
        <v>39.88</v>
      </c>
      <c r="D79" s="141">
        <v>1200600002</v>
      </c>
      <c r="E79" s="143">
        <v>0</v>
      </c>
    </row>
    <row r="80" spans="1:5" ht="21">
      <c r="A80" s="141">
        <v>5104020106</v>
      </c>
      <c r="B80" s="141">
        <v>1200699998</v>
      </c>
      <c r="C80" s="142">
        <v>2.45</v>
      </c>
      <c r="D80" s="141">
        <v>1200600005</v>
      </c>
      <c r="E80" s="143">
        <v>0</v>
      </c>
    </row>
    <row r="81" spans="1:5" ht="21">
      <c r="A81" s="141">
        <v>5104020106</v>
      </c>
      <c r="B81" s="141">
        <v>1200699998</v>
      </c>
      <c r="C81" s="142">
        <v>11.05</v>
      </c>
      <c r="D81" s="141">
        <v>1200600006</v>
      </c>
      <c r="E81" s="143">
        <v>0</v>
      </c>
    </row>
    <row r="82" spans="1:5" ht="21">
      <c r="A82" s="141">
        <v>5104020106</v>
      </c>
      <c r="B82" s="141">
        <v>1200699998</v>
      </c>
      <c r="C82" s="142">
        <v>8.58</v>
      </c>
      <c r="D82" s="141">
        <v>1200600007</v>
      </c>
      <c r="E82" s="143">
        <v>0</v>
      </c>
    </row>
    <row r="83" spans="1:5" ht="21">
      <c r="A83" s="141">
        <v>5104020106</v>
      </c>
      <c r="B83" s="141">
        <v>1200699998</v>
      </c>
      <c r="C83" s="142">
        <v>12.88</v>
      </c>
      <c r="D83" s="141">
        <v>1200600008</v>
      </c>
      <c r="E83" s="143">
        <v>0</v>
      </c>
    </row>
    <row r="84" spans="1:5" ht="21">
      <c r="A84" s="141">
        <v>5104020106</v>
      </c>
      <c r="B84" s="141">
        <v>1200699998</v>
      </c>
      <c r="C84" s="142">
        <v>9.82</v>
      </c>
      <c r="D84" s="141">
        <v>1200600009</v>
      </c>
      <c r="E84" s="143">
        <v>0</v>
      </c>
    </row>
    <row r="85" spans="1:5" ht="21">
      <c r="A85" s="141">
        <v>5104020106</v>
      </c>
      <c r="B85" s="141">
        <v>1200699998</v>
      </c>
      <c r="C85" s="142">
        <v>9.82</v>
      </c>
      <c r="D85" s="141">
        <v>1200600010</v>
      </c>
      <c r="E85" s="143">
        <v>0</v>
      </c>
    </row>
    <row r="86" spans="1:5" ht="21">
      <c r="A86" s="141">
        <v>5105010103</v>
      </c>
      <c r="B86" s="145">
        <v>1200600000</v>
      </c>
      <c r="C86" s="146">
        <v>3.07</v>
      </c>
      <c r="D86" s="145">
        <v>1200600000</v>
      </c>
      <c r="E86" s="147">
        <v>0</v>
      </c>
    </row>
    <row r="87" spans="1:5" ht="21">
      <c r="A87" s="141">
        <v>5105010103</v>
      </c>
      <c r="B87" s="145">
        <v>1200600000</v>
      </c>
      <c r="C87" s="148">
        <v>2.45</v>
      </c>
      <c r="D87" s="145">
        <v>1200600001</v>
      </c>
      <c r="E87" s="147">
        <v>0</v>
      </c>
    </row>
    <row r="88" spans="1:5" ht="21">
      <c r="A88" s="141">
        <v>5105010103</v>
      </c>
      <c r="B88" s="145">
        <v>1200600000</v>
      </c>
      <c r="C88" s="146">
        <v>39.88</v>
      </c>
      <c r="D88" s="145">
        <v>1200600002</v>
      </c>
      <c r="E88" s="147">
        <v>0</v>
      </c>
    </row>
    <row r="89" spans="1:5" ht="21">
      <c r="A89" s="141">
        <v>5105010103</v>
      </c>
      <c r="B89" s="145">
        <v>1200600000</v>
      </c>
      <c r="C89" s="146">
        <v>2.45</v>
      </c>
      <c r="D89" s="145">
        <v>1200600005</v>
      </c>
      <c r="E89" s="147">
        <v>0</v>
      </c>
    </row>
    <row r="90" spans="1:5" ht="21">
      <c r="A90" s="141">
        <v>5105010103</v>
      </c>
      <c r="B90" s="145">
        <v>1200600000</v>
      </c>
      <c r="C90" s="147">
        <v>11.05</v>
      </c>
      <c r="D90" s="149">
        <v>1200600006</v>
      </c>
      <c r="E90" s="147">
        <v>0</v>
      </c>
    </row>
    <row r="91" spans="1:5" ht="21">
      <c r="A91" s="141">
        <v>5105010103</v>
      </c>
      <c r="B91" s="145">
        <v>1200600000</v>
      </c>
      <c r="C91" s="147">
        <v>8.58</v>
      </c>
      <c r="D91" s="149">
        <v>1200600007</v>
      </c>
      <c r="E91" s="147">
        <v>0</v>
      </c>
    </row>
    <row r="92" spans="1:5" ht="21">
      <c r="A92" s="141">
        <v>5105010103</v>
      </c>
      <c r="B92" s="145">
        <v>1200600000</v>
      </c>
      <c r="C92" s="147">
        <v>12.88</v>
      </c>
      <c r="D92" s="149">
        <v>1200600008</v>
      </c>
      <c r="E92" s="147">
        <v>0</v>
      </c>
    </row>
    <row r="93" spans="1:5" ht="21">
      <c r="A93" s="141">
        <v>5105010103</v>
      </c>
      <c r="B93" s="145">
        <v>1200600000</v>
      </c>
      <c r="C93" s="147">
        <v>9.82</v>
      </c>
      <c r="D93" s="149">
        <v>1200600009</v>
      </c>
      <c r="E93" s="147">
        <v>0</v>
      </c>
    </row>
    <row r="94" spans="1:5" ht="21">
      <c r="A94" s="141">
        <v>5105010103</v>
      </c>
      <c r="B94" s="145">
        <v>1200600000</v>
      </c>
      <c r="C94" s="147">
        <v>9.82</v>
      </c>
      <c r="D94" s="149">
        <v>1200600010</v>
      </c>
      <c r="E94" s="147">
        <v>0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8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4" width="17.7109375" style="147" customWidth="1"/>
    <col min="5" max="16384" width="9.140625" style="147" customWidth="1"/>
  </cols>
  <sheetData>
    <row r="1" spans="1:4" ht="23.25">
      <c r="A1" s="165" t="s">
        <v>61</v>
      </c>
      <c r="B1" s="165"/>
      <c r="C1" s="165"/>
      <c r="D1" s="165"/>
    </row>
    <row r="2" spans="1:4" ht="23.25">
      <c r="A2" s="165" t="s">
        <v>78</v>
      </c>
      <c r="B2" s="165"/>
      <c r="C2" s="165"/>
      <c r="D2" s="165"/>
    </row>
    <row r="3" spans="1:4" ht="21">
      <c r="A3" s="160"/>
      <c r="B3" s="160"/>
      <c r="C3" s="160"/>
      <c r="D3" s="160"/>
    </row>
    <row r="4" spans="1:4" s="155" customFormat="1" ht="21">
      <c r="A4" s="155" t="s">
        <v>3</v>
      </c>
      <c r="B4" s="155" t="s">
        <v>40</v>
      </c>
      <c r="C4" s="156" t="s">
        <v>41</v>
      </c>
      <c r="D4" s="155" t="s">
        <v>38</v>
      </c>
    </row>
    <row r="5" spans="1:5" ht="21">
      <c r="A5" s="157">
        <v>142</v>
      </c>
      <c r="B5" s="157">
        <v>100</v>
      </c>
      <c r="C5" s="157" t="s">
        <v>29</v>
      </c>
      <c r="D5" s="158">
        <v>0</v>
      </c>
      <c r="E5" s="149"/>
    </row>
    <row r="6" spans="1:5" ht="21">
      <c r="A6" s="157">
        <v>150</v>
      </c>
      <c r="B6" s="157">
        <v>100</v>
      </c>
      <c r="C6" s="157" t="s">
        <v>29</v>
      </c>
      <c r="D6" s="158">
        <v>0</v>
      </c>
      <c r="E6" s="149"/>
    </row>
    <row r="7" spans="1:5" ht="21">
      <c r="A7" s="157">
        <v>154</v>
      </c>
      <c r="B7" s="157">
        <v>100</v>
      </c>
      <c r="C7" s="157" t="s">
        <v>29</v>
      </c>
      <c r="D7" s="158">
        <v>0</v>
      </c>
      <c r="E7" s="149"/>
    </row>
    <row r="8" spans="1:5" ht="21">
      <c r="A8" s="157">
        <v>146</v>
      </c>
      <c r="B8" s="157">
        <v>20</v>
      </c>
      <c r="C8" s="157" t="s">
        <v>29</v>
      </c>
      <c r="D8" s="158">
        <v>0</v>
      </c>
      <c r="E8" s="149"/>
    </row>
    <row r="9" spans="1:5" ht="21">
      <c r="A9" s="157">
        <v>127</v>
      </c>
      <c r="B9" s="157">
        <v>20</v>
      </c>
      <c r="C9" s="157" t="s">
        <v>29</v>
      </c>
      <c r="D9" s="158">
        <v>0</v>
      </c>
      <c r="E9" s="149"/>
    </row>
    <row r="10" spans="1:5" ht="21">
      <c r="A10" s="157">
        <v>129</v>
      </c>
      <c r="B10" s="157">
        <v>20</v>
      </c>
      <c r="C10" s="157" t="s">
        <v>29</v>
      </c>
      <c r="D10" s="158">
        <v>0</v>
      </c>
      <c r="E10" s="149"/>
    </row>
    <row r="11" spans="1:4" ht="21">
      <c r="A11" s="157">
        <v>151</v>
      </c>
      <c r="B11" s="158">
        <v>8.31</v>
      </c>
      <c r="C11" s="157" t="s">
        <v>29</v>
      </c>
      <c r="D11" s="158">
        <v>0</v>
      </c>
    </row>
    <row r="12" spans="1:4" ht="21">
      <c r="A12" s="157">
        <v>139</v>
      </c>
      <c r="B12" s="158">
        <v>3.08</v>
      </c>
      <c r="C12" s="157" t="s">
        <v>29</v>
      </c>
      <c r="D12" s="158">
        <v>0</v>
      </c>
    </row>
    <row r="13" spans="1:4" ht="21">
      <c r="A13" s="157">
        <v>140</v>
      </c>
      <c r="B13" s="158">
        <v>1.54</v>
      </c>
      <c r="C13" s="157" t="s">
        <v>29</v>
      </c>
      <c r="D13" s="158">
        <v>0</v>
      </c>
    </row>
    <row r="14" spans="1:4" ht="21">
      <c r="A14" s="157">
        <v>131</v>
      </c>
      <c r="B14" s="158">
        <v>0.61</v>
      </c>
      <c r="C14" s="157" t="s">
        <v>29</v>
      </c>
      <c r="D14" s="158">
        <v>0</v>
      </c>
    </row>
    <row r="15" spans="1:4" ht="21">
      <c r="A15" s="157">
        <v>132</v>
      </c>
      <c r="B15" s="158">
        <v>1.54</v>
      </c>
      <c r="C15" s="157" t="s">
        <v>29</v>
      </c>
      <c r="D15" s="158">
        <v>0</v>
      </c>
    </row>
    <row r="16" spans="1:4" ht="21">
      <c r="A16" s="157">
        <v>135</v>
      </c>
      <c r="B16" s="158">
        <v>0.92</v>
      </c>
      <c r="C16" s="157" t="s">
        <v>29</v>
      </c>
      <c r="D16" s="158">
        <v>0</v>
      </c>
    </row>
    <row r="17" spans="1:4" ht="21">
      <c r="A17" s="157">
        <v>137</v>
      </c>
      <c r="B17" s="158">
        <v>1.54</v>
      </c>
      <c r="C17" s="157" t="s">
        <v>29</v>
      </c>
      <c r="D17" s="158">
        <v>0</v>
      </c>
    </row>
    <row r="18" spans="1:4" ht="21">
      <c r="A18" s="157">
        <v>155</v>
      </c>
      <c r="B18" s="158">
        <v>0.92</v>
      </c>
      <c r="C18" s="157" t="s">
        <v>29</v>
      </c>
      <c r="D18" s="158">
        <v>0</v>
      </c>
    </row>
    <row r="19" spans="1:4" ht="21">
      <c r="A19" s="157">
        <v>156</v>
      </c>
      <c r="B19" s="158">
        <v>1.54</v>
      </c>
      <c r="C19" s="157" t="s">
        <v>29</v>
      </c>
      <c r="D19" s="158">
        <v>0</v>
      </c>
    </row>
    <row r="20" spans="1:4" ht="21">
      <c r="A20" s="157">
        <v>152</v>
      </c>
      <c r="B20" s="158">
        <v>20</v>
      </c>
      <c r="C20" s="157" t="s">
        <v>29</v>
      </c>
      <c r="D20" s="158">
        <v>0</v>
      </c>
    </row>
    <row r="21" spans="1:5" ht="21">
      <c r="A21" s="157">
        <v>143</v>
      </c>
      <c r="B21" s="159">
        <v>100</v>
      </c>
      <c r="C21" s="157" t="s">
        <v>30</v>
      </c>
      <c r="D21" s="158">
        <v>0</v>
      </c>
      <c r="E21" s="149"/>
    </row>
    <row r="22" spans="1:5" ht="21">
      <c r="A22" s="157">
        <v>148</v>
      </c>
      <c r="B22" s="159">
        <v>100</v>
      </c>
      <c r="C22" s="157" t="s">
        <v>30</v>
      </c>
      <c r="D22" s="158">
        <v>0</v>
      </c>
      <c r="E22" s="149"/>
    </row>
    <row r="23" spans="1:5" ht="21">
      <c r="A23" s="157">
        <v>149</v>
      </c>
      <c r="B23" s="157">
        <v>100</v>
      </c>
      <c r="C23" s="157" t="s">
        <v>30</v>
      </c>
      <c r="D23" s="158">
        <v>0</v>
      </c>
      <c r="E23" s="149"/>
    </row>
    <row r="24" spans="1:5" ht="21">
      <c r="A24" s="157">
        <v>146</v>
      </c>
      <c r="B24" s="157">
        <v>20</v>
      </c>
      <c r="C24" s="157" t="s">
        <v>30</v>
      </c>
      <c r="D24" s="158">
        <v>0</v>
      </c>
      <c r="E24" s="149"/>
    </row>
    <row r="25" spans="1:5" ht="21">
      <c r="A25" s="157">
        <v>127</v>
      </c>
      <c r="B25" s="157">
        <v>20</v>
      </c>
      <c r="C25" s="157" t="s">
        <v>30</v>
      </c>
      <c r="D25" s="158">
        <v>0</v>
      </c>
      <c r="E25" s="149"/>
    </row>
    <row r="26" spans="1:5" ht="21">
      <c r="A26" s="157">
        <v>129</v>
      </c>
      <c r="B26" s="157">
        <v>20</v>
      </c>
      <c r="C26" s="157" t="s">
        <v>30</v>
      </c>
      <c r="D26" s="158">
        <v>0</v>
      </c>
      <c r="E26" s="149"/>
    </row>
    <row r="27" spans="1:5" ht="21">
      <c r="A27" s="157">
        <v>151</v>
      </c>
      <c r="B27" s="158">
        <v>8.31</v>
      </c>
      <c r="C27" s="157" t="s">
        <v>30</v>
      </c>
      <c r="D27" s="158">
        <v>0</v>
      </c>
      <c r="E27" s="149"/>
    </row>
    <row r="28" spans="1:5" ht="21">
      <c r="A28" s="157">
        <v>139</v>
      </c>
      <c r="B28" s="158">
        <v>3.08</v>
      </c>
      <c r="C28" s="157" t="s">
        <v>30</v>
      </c>
      <c r="D28" s="158">
        <v>0</v>
      </c>
      <c r="E28" s="149"/>
    </row>
    <row r="29" spans="1:5" ht="21">
      <c r="A29" s="157">
        <v>140</v>
      </c>
      <c r="B29" s="158">
        <v>1.54</v>
      </c>
      <c r="C29" s="157" t="s">
        <v>30</v>
      </c>
      <c r="D29" s="158">
        <v>0</v>
      </c>
      <c r="E29" s="149"/>
    </row>
    <row r="30" spans="1:5" ht="21">
      <c r="A30" s="157">
        <v>131</v>
      </c>
      <c r="B30" s="158">
        <v>0.61</v>
      </c>
      <c r="C30" s="157" t="s">
        <v>30</v>
      </c>
      <c r="D30" s="158">
        <v>0</v>
      </c>
      <c r="E30" s="149"/>
    </row>
    <row r="31" spans="1:5" ht="21">
      <c r="A31" s="157">
        <v>132</v>
      </c>
      <c r="B31" s="158">
        <v>1.54</v>
      </c>
      <c r="C31" s="157" t="s">
        <v>30</v>
      </c>
      <c r="D31" s="158">
        <v>0</v>
      </c>
      <c r="E31" s="149"/>
    </row>
    <row r="32" spans="1:5" ht="21">
      <c r="A32" s="157">
        <v>135</v>
      </c>
      <c r="B32" s="158">
        <v>0.92</v>
      </c>
      <c r="C32" s="157" t="s">
        <v>30</v>
      </c>
      <c r="D32" s="158">
        <v>0</v>
      </c>
      <c r="E32" s="149"/>
    </row>
    <row r="33" spans="1:5" ht="21">
      <c r="A33" s="157">
        <v>137</v>
      </c>
      <c r="B33" s="158">
        <v>1.54</v>
      </c>
      <c r="C33" s="157" t="s">
        <v>30</v>
      </c>
      <c r="D33" s="158">
        <v>0</v>
      </c>
      <c r="E33" s="149"/>
    </row>
    <row r="34" spans="1:5" ht="21">
      <c r="A34" s="157">
        <v>155</v>
      </c>
      <c r="B34" s="158">
        <v>0.92</v>
      </c>
      <c r="C34" s="157" t="s">
        <v>30</v>
      </c>
      <c r="D34" s="158">
        <v>0</v>
      </c>
      <c r="E34" s="149"/>
    </row>
    <row r="35" spans="1:5" ht="21">
      <c r="A35" s="157">
        <v>156</v>
      </c>
      <c r="B35" s="158">
        <v>1.54</v>
      </c>
      <c r="C35" s="157" t="s">
        <v>30</v>
      </c>
      <c r="D35" s="158">
        <v>0</v>
      </c>
      <c r="E35" s="149"/>
    </row>
    <row r="36" spans="1:5" ht="21">
      <c r="A36" s="157">
        <v>152</v>
      </c>
      <c r="B36" s="158">
        <v>20</v>
      </c>
      <c r="C36" s="157" t="s">
        <v>30</v>
      </c>
      <c r="D36" s="158">
        <v>0</v>
      </c>
      <c r="E36" s="149"/>
    </row>
    <row r="37" spans="1:5" ht="21">
      <c r="A37" s="157">
        <v>144</v>
      </c>
      <c r="B37" s="157">
        <v>100</v>
      </c>
      <c r="C37" s="157" t="s">
        <v>31</v>
      </c>
      <c r="D37" s="158">
        <v>0</v>
      </c>
      <c r="E37" s="149"/>
    </row>
    <row r="38" spans="1:5" ht="21">
      <c r="A38" s="157">
        <v>146</v>
      </c>
      <c r="B38" s="157">
        <v>20</v>
      </c>
      <c r="C38" s="157" t="s">
        <v>31</v>
      </c>
      <c r="D38" s="158">
        <v>0</v>
      </c>
      <c r="E38" s="149"/>
    </row>
    <row r="39" spans="1:5" ht="21">
      <c r="A39" s="157">
        <v>127</v>
      </c>
      <c r="B39" s="157">
        <v>20</v>
      </c>
      <c r="C39" s="157" t="s">
        <v>31</v>
      </c>
      <c r="D39" s="158">
        <v>0</v>
      </c>
      <c r="E39" s="149"/>
    </row>
    <row r="40" spans="1:5" ht="21">
      <c r="A40" s="157">
        <v>129</v>
      </c>
      <c r="B40" s="157">
        <v>20</v>
      </c>
      <c r="C40" s="157" t="s">
        <v>31</v>
      </c>
      <c r="D40" s="158">
        <v>0</v>
      </c>
      <c r="E40" s="149"/>
    </row>
    <row r="41" spans="1:5" ht="21">
      <c r="A41" s="157">
        <v>151</v>
      </c>
      <c r="B41" s="158">
        <v>8.31</v>
      </c>
      <c r="C41" s="157" t="s">
        <v>31</v>
      </c>
      <c r="D41" s="158">
        <v>0</v>
      </c>
      <c r="E41" s="149"/>
    </row>
    <row r="42" spans="1:5" ht="21">
      <c r="A42" s="157">
        <v>139</v>
      </c>
      <c r="B42" s="158">
        <v>3.08</v>
      </c>
      <c r="C42" s="157" t="s">
        <v>31</v>
      </c>
      <c r="D42" s="158">
        <v>0</v>
      </c>
      <c r="E42" s="149"/>
    </row>
    <row r="43" spans="1:5" ht="21">
      <c r="A43" s="157">
        <v>140</v>
      </c>
      <c r="B43" s="158">
        <v>1.54</v>
      </c>
      <c r="C43" s="157" t="s">
        <v>31</v>
      </c>
      <c r="D43" s="158">
        <v>0</v>
      </c>
      <c r="E43" s="149"/>
    </row>
    <row r="44" spans="1:5" ht="21">
      <c r="A44" s="157">
        <v>131</v>
      </c>
      <c r="B44" s="158">
        <v>0.61</v>
      </c>
      <c r="C44" s="157" t="s">
        <v>31</v>
      </c>
      <c r="D44" s="158">
        <v>0</v>
      </c>
      <c r="E44" s="149"/>
    </row>
    <row r="45" spans="1:5" ht="21">
      <c r="A45" s="157">
        <v>132</v>
      </c>
      <c r="B45" s="158">
        <v>1.54</v>
      </c>
      <c r="C45" s="157" t="s">
        <v>31</v>
      </c>
      <c r="D45" s="158">
        <v>0</v>
      </c>
      <c r="E45" s="149"/>
    </row>
    <row r="46" spans="1:5" ht="21">
      <c r="A46" s="157">
        <v>135</v>
      </c>
      <c r="B46" s="158">
        <v>0.92</v>
      </c>
      <c r="C46" s="157" t="s">
        <v>31</v>
      </c>
      <c r="D46" s="158">
        <v>0</v>
      </c>
      <c r="E46" s="149"/>
    </row>
    <row r="47" spans="1:5" ht="21">
      <c r="A47" s="157">
        <v>137</v>
      </c>
      <c r="B47" s="158">
        <v>1.54</v>
      </c>
      <c r="C47" s="157" t="s">
        <v>31</v>
      </c>
      <c r="D47" s="158">
        <v>0</v>
      </c>
      <c r="E47" s="149"/>
    </row>
    <row r="48" spans="1:5" ht="21">
      <c r="A48" s="157">
        <v>155</v>
      </c>
      <c r="B48" s="158">
        <v>0.92</v>
      </c>
      <c r="C48" s="157" t="s">
        <v>31</v>
      </c>
      <c r="D48" s="158">
        <v>0</v>
      </c>
      <c r="E48" s="149"/>
    </row>
    <row r="49" spans="1:5" ht="21">
      <c r="A49" s="157">
        <v>156</v>
      </c>
      <c r="B49" s="158">
        <v>1.54</v>
      </c>
      <c r="C49" s="157" t="s">
        <v>31</v>
      </c>
      <c r="D49" s="158">
        <v>0</v>
      </c>
      <c r="E49" s="149"/>
    </row>
    <row r="50" spans="1:5" ht="21">
      <c r="A50" s="157">
        <v>152</v>
      </c>
      <c r="B50" s="158">
        <v>20</v>
      </c>
      <c r="C50" s="157" t="s">
        <v>31</v>
      </c>
      <c r="D50" s="158">
        <v>0</v>
      </c>
      <c r="E50" s="149"/>
    </row>
    <row r="51" spans="1:5" ht="21">
      <c r="A51" s="157">
        <v>123</v>
      </c>
      <c r="B51" s="157">
        <v>100</v>
      </c>
      <c r="C51" s="157" t="s">
        <v>32</v>
      </c>
      <c r="D51" s="158">
        <v>0</v>
      </c>
      <c r="E51" s="149"/>
    </row>
    <row r="52" spans="1:5" ht="21">
      <c r="A52" s="157">
        <v>153</v>
      </c>
      <c r="B52" s="157">
        <v>4.7</v>
      </c>
      <c r="C52" s="157" t="s">
        <v>32</v>
      </c>
      <c r="D52" s="158">
        <v>0</v>
      </c>
      <c r="E52" s="149"/>
    </row>
    <row r="53" spans="1:5" ht="21">
      <c r="A53" s="157">
        <v>146</v>
      </c>
      <c r="B53" s="157">
        <v>20</v>
      </c>
      <c r="C53" s="157" t="s">
        <v>32</v>
      </c>
      <c r="D53" s="158">
        <v>0</v>
      </c>
      <c r="E53" s="149"/>
    </row>
    <row r="54" spans="1:5" ht="21">
      <c r="A54" s="157">
        <v>127</v>
      </c>
      <c r="B54" s="157">
        <v>20</v>
      </c>
      <c r="C54" s="157" t="s">
        <v>32</v>
      </c>
      <c r="D54" s="158">
        <v>0</v>
      </c>
      <c r="E54" s="149"/>
    </row>
    <row r="55" spans="1:5" ht="21">
      <c r="A55" s="157">
        <v>129</v>
      </c>
      <c r="B55" s="157">
        <v>20</v>
      </c>
      <c r="C55" s="157" t="s">
        <v>32</v>
      </c>
      <c r="D55" s="158">
        <v>0</v>
      </c>
      <c r="E55" s="149"/>
    </row>
    <row r="56" spans="1:5" ht="21">
      <c r="A56" s="157">
        <v>151</v>
      </c>
      <c r="B56" s="158">
        <v>8.31</v>
      </c>
      <c r="C56" s="157" t="s">
        <v>32</v>
      </c>
      <c r="D56" s="158">
        <v>0</v>
      </c>
      <c r="E56" s="149"/>
    </row>
    <row r="57" spans="1:5" ht="21">
      <c r="A57" s="157">
        <v>139</v>
      </c>
      <c r="B57" s="158">
        <v>3.08</v>
      </c>
      <c r="C57" s="157" t="s">
        <v>32</v>
      </c>
      <c r="D57" s="158">
        <v>0</v>
      </c>
      <c r="E57" s="149"/>
    </row>
    <row r="58" spans="1:5" ht="21">
      <c r="A58" s="157">
        <v>140</v>
      </c>
      <c r="B58" s="158">
        <v>1.54</v>
      </c>
      <c r="C58" s="157" t="s">
        <v>32</v>
      </c>
      <c r="D58" s="158">
        <v>0</v>
      </c>
      <c r="E58" s="149"/>
    </row>
    <row r="59" spans="1:5" ht="21">
      <c r="A59" s="157">
        <v>131</v>
      </c>
      <c r="B59" s="158">
        <v>0.61</v>
      </c>
      <c r="C59" s="157" t="s">
        <v>32</v>
      </c>
      <c r="D59" s="158">
        <v>0</v>
      </c>
      <c r="E59" s="149"/>
    </row>
    <row r="60" spans="1:5" ht="21">
      <c r="A60" s="157">
        <v>132</v>
      </c>
      <c r="B60" s="158">
        <v>1.54</v>
      </c>
      <c r="C60" s="157" t="s">
        <v>32</v>
      </c>
      <c r="D60" s="158">
        <v>0</v>
      </c>
      <c r="E60" s="149"/>
    </row>
    <row r="61" spans="1:5" ht="21">
      <c r="A61" s="157">
        <v>135</v>
      </c>
      <c r="B61" s="158">
        <v>0.92</v>
      </c>
      <c r="C61" s="157" t="s">
        <v>32</v>
      </c>
      <c r="D61" s="158">
        <v>0</v>
      </c>
      <c r="E61" s="149"/>
    </row>
    <row r="62" spans="1:5" ht="21">
      <c r="A62" s="157">
        <v>137</v>
      </c>
      <c r="B62" s="158">
        <v>1.54</v>
      </c>
      <c r="C62" s="157" t="s">
        <v>32</v>
      </c>
      <c r="D62" s="158">
        <v>0</v>
      </c>
      <c r="E62" s="149"/>
    </row>
    <row r="63" spans="1:5" ht="21">
      <c r="A63" s="157">
        <v>155</v>
      </c>
      <c r="B63" s="158">
        <v>0.92</v>
      </c>
      <c r="C63" s="157" t="s">
        <v>32</v>
      </c>
      <c r="D63" s="158">
        <v>0</v>
      </c>
      <c r="E63" s="149"/>
    </row>
    <row r="64" spans="1:5" ht="21">
      <c r="A64" s="157">
        <v>156</v>
      </c>
      <c r="B64" s="158">
        <v>1.54</v>
      </c>
      <c r="C64" s="157" t="s">
        <v>32</v>
      </c>
      <c r="D64" s="158">
        <v>0</v>
      </c>
      <c r="E64" s="149"/>
    </row>
    <row r="65" spans="1:5" ht="21">
      <c r="A65" s="157">
        <v>152</v>
      </c>
      <c r="B65" s="158">
        <v>20</v>
      </c>
      <c r="C65" s="157" t="s">
        <v>32</v>
      </c>
      <c r="D65" s="158">
        <v>0</v>
      </c>
      <c r="E65" s="149"/>
    </row>
    <row r="66" spans="1:5" ht="21">
      <c r="A66" s="157">
        <v>145</v>
      </c>
      <c r="B66" s="157">
        <v>100</v>
      </c>
      <c r="C66" s="157" t="s">
        <v>33</v>
      </c>
      <c r="D66" s="158">
        <v>0</v>
      </c>
      <c r="E66" s="149"/>
    </row>
    <row r="67" spans="1:5" ht="21">
      <c r="A67" s="157">
        <v>153</v>
      </c>
      <c r="B67" s="157">
        <v>95.3</v>
      </c>
      <c r="C67" s="157" t="s">
        <v>33</v>
      </c>
      <c r="D67" s="158">
        <v>0</v>
      </c>
      <c r="E67" s="149"/>
    </row>
    <row r="68" spans="1:5" ht="21">
      <c r="A68" s="157">
        <v>146</v>
      </c>
      <c r="B68" s="157">
        <v>20</v>
      </c>
      <c r="C68" s="157" t="s">
        <v>33</v>
      </c>
      <c r="D68" s="158">
        <v>0</v>
      </c>
      <c r="E68" s="149"/>
    </row>
    <row r="69" spans="1:5" ht="21">
      <c r="A69" s="157">
        <v>127</v>
      </c>
      <c r="B69" s="157">
        <v>20</v>
      </c>
      <c r="C69" s="157" t="s">
        <v>33</v>
      </c>
      <c r="D69" s="158">
        <v>0</v>
      </c>
      <c r="E69" s="149"/>
    </row>
    <row r="70" spans="1:5" ht="21">
      <c r="A70" s="157">
        <v>129</v>
      </c>
      <c r="B70" s="157">
        <v>20</v>
      </c>
      <c r="C70" s="157" t="s">
        <v>33</v>
      </c>
      <c r="D70" s="158">
        <v>0</v>
      </c>
      <c r="E70" s="149"/>
    </row>
    <row r="71" spans="1:5" ht="21">
      <c r="A71" s="157">
        <v>151</v>
      </c>
      <c r="B71" s="158">
        <v>8.31</v>
      </c>
      <c r="C71" s="157" t="s">
        <v>33</v>
      </c>
      <c r="D71" s="158">
        <v>0</v>
      </c>
      <c r="E71" s="149"/>
    </row>
    <row r="72" spans="1:5" ht="21">
      <c r="A72" s="157">
        <v>139</v>
      </c>
      <c r="B72" s="158">
        <v>3.08</v>
      </c>
      <c r="C72" s="157" t="s">
        <v>33</v>
      </c>
      <c r="D72" s="158">
        <v>0</v>
      </c>
      <c r="E72" s="149"/>
    </row>
    <row r="73" spans="1:5" ht="21">
      <c r="A73" s="157">
        <v>140</v>
      </c>
      <c r="B73" s="158">
        <v>1.54</v>
      </c>
      <c r="C73" s="157" t="s">
        <v>33</v>
      </c>
      <c r="D73" s="158">
        <v>0</v>
      </c>
      <c r="E73" s="149"/>
    </row>
    <row r="74" spans="1:5" ht="21">
      <c r="A74" s="157">
        <v>131</v>
      </c>
      <c r="B74" s="158">
        <v>0.61</v>
      </c>
      <c r="C74" s="157" t="s">
        <v>33</v>
      </c>
      <c r="D74" s="158">
        <v>0</v>
      </c>
      <c r="E74" s="149"/>
    </row>
    <row r="75" spans="1:5" ht="21">
      <c r="A75" s="157">
        <v>132</v>
      </c>
      <c r="B75" s="158">
        <v>1.54</v>
      </c>
      <c r="C75" s="157" t="s">
        <v>33</v>
      </c>
      <c r="D75" s="158">
        <v>0</v>
      </c>
      <c r="E75" s="149"/>
    </row>
    <row r="76" spans="1:4" ht="21">
      <c r="A76" s="157">
        <v>135</v>
      </c>
      <c r="B76" s="158">
        <v>0.92</v>
      </c>
      <c r="C76" s="157" t="s">
        <v>33</v>
      </c>
      <c r="D76" s="158">
        <v>0</v>
      </c>
    </row>
    <row r="77" spans="1:4" ht="21">
      <c r="A77" s="157">
        <v>137</v>
      </c>
      <c r="B77" s="158">
        <v>1.54</v>
      </c>
      <c r="C77" s="157" t="s">
        <v>33</v>
      </c>
      <c r="D77" s="158">
        <v>0</v>
      </c>
    </row>
    <row r="78" spans="1:4" ht="21">
      <c r="A78" s="158">
        <v>155</v>
      </c>
      <c r="B78" s="158">
        <v>0.92</v>
      </c>
      <c r="C78" s="157" t="s">
        <v>33</v>
      </c>
      <c r="D78" s="158">
        <v>0</v>
      </c>
    </row>
    <row r="79" spans="1:4" ht="21">
      <c r="A79" s="149">
        <v>156</v>
      </c>
      <c r="B79" s="149">
        <v>1.54</v>
      </c>
      <c r="C79" s="157" t="s">
        <v>33</v>
      </c>
      <c r="D79" s="149">
        <v>0</v>
      </c>
    </row>
    <row r="80" spans="1:4" ht="21">
      <c r="A80" s="149">
        <v>152</v>
      </c>
      <c r="B80" s="149">
        <v>20</v>
      </c>
      <c r="C80" s="157" t="s">
        <v>33</v>
      </c>
      <c r="D80" s="149">
        <v>0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1" width="10.8515625" style="0" customWidth="1"/>
    <col min="2" max="2" width="7.28125" style="0" customWidth="1"/>
    <col min="3" max="3" width="23.00390625" style="0" bestFit="1" customWidth="1"/>
    <col min="4" max="4" width="8.421875" style="126" customWidth="1"/>
    <col min="5" max="5" width="5.57421875" style="126" customWidth="1"/>
    <col min="6" max="6" width="7.00390625" style="126" customWidth="1"/>
    <col min="7" max="7" width="6.7109375" style="126" customWidth="1"/>
    <col min="8" max="8" width="8.8515625" style="126" customWidth="1"/>
    <col min="9" max="9" width="9.7109375" style="0" bestFit="1" customWidth="1"/>
    <col min="10" max="10" width="7.57421875" style="0" bestFit="1" customWidth="1"/>
    <col min="11" max="14" width="7.421875" style="0" customWidth="1"/>
    <col min="15" max="15" width="6.7109375" style="123" bestFit="1" customWidth="1"/>
    <col min="16" max="16" width="6.00390625" style="0" bestFit="1" customWidth="1"/>
    <col min="17" max="17" width="5.57421875" style="0" bestFit="1" customWidth="1"/>
    <col min="18" max="18" width="4.00390625" style="0" bestFit="1" customWidth="1"/>
    <col min="19" max="19" width="12.00390625" style="0" bestFit="1" customWidth="1"/>
    <col min="20" max="20" width="6.57421875" style="0" bestFit="1" customWidth="1"/>
  </cols>
  <sheetData>
    <row r="1" spans="1:15" s="18" customFormat="1" ht="18">
      <c r="A1" s="15" t="s">
        <v>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17.25" customHeight="1">
      <c r="A2" s="19" t="s">
        <v>66</v>
      </c>
      <c r="B2" s="19"/>
      <c r="C2" s="20"/>
      <c r="D2" s="21"/>
      <c r="E2" s="21"/>
      <c r="F2" s="21"/>
      <c r="G2" s="21"/>
      <c r="H2" s="21"/>
      <c r="I2" s="20"/>
      <c r="J2" s="20"/>
      <c r="K2" s="20"/>
      <c r="L2" s="20"/>
      <c r="M2" s="20"/>
      <c r="N2" s="20"/>
      <c r="O2" s="22"/>
    </row>
    <row r="3" spans="1:15" ht="9.75" customHeight="1">
      <c r="A3" s="20"/>
      <c r="B3" s="20"/>
      <c r="C3" s="20"/>
      <c r="D3" s="21"/>
      <c r="E3" s="21"/>
      <c r="F3" s="21"/>
      <c r="G3" s="21"/>
      <c r="H3" s="21"/>
      <c r="I3" s="20"/>
      <c r="J3" s="20"/>
      <c r="K3" s="20"/>
      <c r="L3" s="20"/>
      <c r="M3" s="20"/>
      <c r="N3" s="20"/>
      <c r="O3" s="22"/>
    </row>
    <row r="4" spans="1:15" s="25" customFormat="1" ht="15.75" customHeight="1">
      <c r="A4" s="167" t="s">
        <v>1</v>
      </c>
      <c r="B4" s="167" t="s">
        <v>2</v>
      </c>
      <c r="C4" s="169" t="s">
        <v>3</v>
      </c>
      <c r="D4" s="171" t="s">
        <v>4</v>
      </c>
      <c r="E4" s="171"/>
      <c r="F4" s="171"/>
      <c r="G4" s="171"/>
      <c r="H4" s="171"/>
      <c r="I4" s="23" t="s">
        <v>67</v>
      </c>
      <c r="J4" s="23" t="s">
        <v>67</v>
      </c>
      <c r="K4" s="23" t="s">
        <v>67</v>
      </c>
      <c r="L4" s="23" t="s">
        <v>67</v>
      </c>
      <c r="M4" s="23" t="s">
        <v>67</v>
      </c>
      <c r="N4" s="23" t="s">
        <v>67</v>
      </c>
      <c r="O4" s="24"/>
    </row>
    <row r="5" spans="1:15" s="29" customFormat="1" ht="27.75" customHeight="1">
      <c r="A5" s="168"/>
      <c r="B5" s="168"/>
      <c r="C5" s="170"/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68</v>
      </c>
      <c r="J5" s="27" t="s">
        <v>68</v>
      </c>
      <c r="K5" s="27" t="s">
        <v>69</v>
      </c>
      <c r="L5" s="27" t="s">
        <v>70</v>
      </c>
      <c r="M5" s="27" t="s">
        <v>71</v>
      </c>
      <c r="N5" s="27" t="s">
        <v>72</v>
      </c>
      <c r="O5" s="28"/>
    </row>
    <row r="6" spans="1:15" s="34" customFormat="1" ht="3.75" customHeight="1">
      <c r="A6" s="30"/>
      <c r="B6" s="30"/>
      <c r="C6" s="30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3"/>
    </row>
    <row r="7" spans="1:15" s="34" customFormat="1" ht="24" customHeight="1">
      <c r="A7" s="35">
        <v>1200600000</v>
      </c>
      <c r="B7" s="35">
        <v>146</v>
      </c>
      <c r="C7" s="36" t="s">
        <v>10</v>
      </c>
      <c r="D7" s="37">
        <v>5</v>
      </c>
      <c r="E7" s="38" t="s">
        <v>11</v>
      </c>
      <c r="F7" s="39" t="s">
        <v>11</v>
      </c>
      <c r="G7" s="38" t="s">
        <v>11</v>
      </c>
      <c r="H7" s="40">
        <f aca="true" t="shared" si="0" ref="H7:H19">SUM(D7:G7)</f>
        <v>5</v>
      </c>
      <c r="I7" s="41">
        <f>ROUND(H7*100/H29,2)</f>
        <v>3.07</v>
      </c>
      <c r="J7" s="42">
        <f>I7</f>
        <v>3.07</v>
      </c>
      <c r="K7" s="43"/>
      <c r="L7" s="43"/>
      <c r="M7" s="43"/>
      <c r="N7" s="43">
        <v>20</v>
      </c>
      <c r="O7" s="44"/>
    </row>
    <row r="8" spans="1:15" s="34" customFormat="1" ht="24" customHeight="1">
      <c r="A8" s="45">
        <v>1200600001</v>
      </c>
      <c r="B8" s="45">
        <v>127</v>
      </c>
      <c r="C8" s="46" t="s">
        <v>12</v>
      </c>
      <c r="D8" s="47">
        <v>2</v>
      </c>
      <c r="E8" s="48" t="s">
        <v>11</v>
      </c>
      <c r="F8" s="47">
        <v>2</v>
      </c>
      <c r="G8" s="48" t="s">
        <v>11</v>
      </c>
      <c r="H8" s="49">
        <f t="shared" si="0"/>
        <v>4</v>
      </c>
      <c r="I8" s="50">
        <f>ROUND(H8*100/H29,2)</f>
        <v>2.45</v>
      </c>
      <c r="J8" s="42">
        <f>I8</f>
        <v>2.45</v>
      </c>
      <c r="K8" s="51"/>
      <c r="L8" s="51"/>
      <c r="M8" s="51"/>
      <c r="N8" s="51">
        <v>20</v>
      </c>
      <c r="O8" s="33"/>
    </row>
    <row r="9" spans="1:18" s="34" customFormat="1" ht="24" customHeight="1">
      <c r="A9" s="52">
        <v>1200600002</v>
      </c>
      <c r="B9" s="52">
        <v>151</v>
      </c>
      <c r="C9" s="53" t="s">
        <v>14</v>
      </c>
      <c r="D9" s="54">
        <v>7</v>
      </c>
      <c r="E9" s="54">
        <v>1</v>
      </c>
      <c r="F9" s="54">
        <v>5</v>
      </c>
      <c r="G9" s="55">
        <v>14</v>
      </c>
      <c r="H9" s="56">
        <f>SUM(D9:G9)</f>
        <v>27</v>
      </c>
      <c r="I9" s="57">
        <f>ROUND(H9*100/H29,2)</f>
        <v>16.56</v>
      </c>
      <c r="J9" s="58"/>
      <c r="K9" s="58">
        <f>ROUND(H9*100/65,2)</f>
        <v>41.54</v>
      </c>
      <c r="L9" s="59"/>
      <c r="M9" s="58"/>
      <c r="N9" s="58">
        <f>ROUND(H9*20/65,2)</f>
        <v>8.31</v>
      </c>
      <c r="O9" s="60"/>
      <c r="P9" s="61"/>
      <c r="R9" s="62"/>
    </row>
    <row r="10" spans="1:15" s="34" customFormat="1" ht="24" customHeight="1">
      <c r="A10" s="63"/>
      <c r="B10" s="63">
        <v>139</v>
      </c>
      <c r="C10" s="64" t="s">
        <v>15</v>
      </c>
      <c r="D10" s="65">
        <v>4</v>
      </c>
      <c r="E10" s="66" t="s">
        <v>11</v>
      </c>
      <c r="F10" s="65">
        <v>5</v>
      </c>
      <c r="G10" s="65">
        <v>1</v>
      </c>
      <c r="H10" s="67">
        <f t="shared" si="0"/>
        <v>10</v>
      </c>
      <c r="I10" s="57">
        <f>ROUND(H10*100/H29,2)</f>
        <v>6.13</v>
      </c>
      <c r="J10" s="68"/>
      <c r="K10" s="58">
        <f aca="true" t="shared" si="1" ref="K10:K17">ROUND(H10*100/65,2)</f>
        <v>15.38</v>
      </c>
      <c r="L10" s="69"/>
      <c r="M10" s="68"/>
      <c r="N10" s="58">
        <f aca="true" t="shared" si="2" ref="N10:N17">ROUND(H10*20/65,2)</f>
        <v>3.08</v>
      </c>
      <c r="O10" s="33"/>
    </row>
    <row r="11" spans="1:15" s="34" customFormat="1" ht="24" customHeight="1">
      <c r="A11" s="63"/>
      <c r="B11" s="63">
        <v>140</v>
      </c>
      <c r="C11" s="64" t="s">
        <v>16</v>
      </c>
      <c r="D11" s="65">
        <v>2</v>
      </c>
      <c r="E11" s="66" t="s">
        <v>11</v>
      </c>
      <c r="F11" s="65">
        <v>2</v>
      </c>
      <c r="G11" s="65">
        <v>1</v>
      </c>
      <c r="H11" s="67">
        <f t="shared" si="0"/>
        <v>5</v>
      </c>
      <c r="I11" s="57">
        <f>ROUND(H11*100/H29,2)</f>
        <v>3.07</v>
      </c>
      <c r="J11" s="68"/>
      <c r="K11" s="58">
        <f t="shared" si="1"/>
        <v>7.69</v>
      </c>
      <c r="L11" s="68"/>
      <c r="M11" s="68"/>
      <c r="N11" s="58">
        <f t="shared" si="2"/>
        <v>1.54</v>
      </c>
      <c r="O11" s="33"/>
    </row>
    <row r="12" spans="1:15" s="34" customFormat="1" ht="24" customHeight="1">
      <c r="A12" s="63"/>
      <c r="B12" s="63">
        <v>131</v>
      </c>
      <c r="C12" s="64" t="s">
        <v>17</v>
      </c>
      <c r="D12" s="65">
        <v>1</v>
      </c>
      <c r="E12" s="66" t="s">
        <v>11</v>
      </c>
      <c r="F12" s="65">
        <v>1</v>
      </c>
      <c r="G12" s="66"/>
      <c r="H12" s="67">
        <f>SUM(D12:G12)</f>
        <v>2</v>
      </c>
      <c r="I12" s="57">
        <f>ROUND(H12*100/H29,2)</f>
        <v>1.23</v>
      </c>
      <c r="J12" s="68"/>
      <c r="K12" s="58">
        <f t="shared" si="1"/>
        <v>3.08</v>
      </c>
      <c r="L12" s="68"/>
      <c r="M12" s="68"/>
      <c r="N12" s="58">
        <v>0.61</v>
      </c>
      <c r="O12" s="33"/>
    </row>
    <row r="13" spans="1:15" s="34" customFormat="1" ht="24" customHeight="1">
      <c r="A13" s="63"/>
      <c r="B13" s="63">
        <v>132</v>
      </c>
      <c r="C13" s="64" t="s">
        <v>18</v>
      </c>
      <c r="D13" s="65">
        <v>2</v>
      </c>
      <c r="E13" s="66" t="s">
        <v>11</v>
      </c>
      <c r="F13" s="65">
        <v>2</v>
      </c>
      <c r="G13" s="70">
        <v>1</v>
      </c>
      <c r="H13" s="67">
        <f t="shared" si="0"/>
        <v>5</v>
      </c>
      <c r="I13" s="57">
        <f>ROUND(H13*100/H29,2)</f>
        <v>3.07</v>
      </c>
      <c r="J13" s="68"/>
      <c r="K13" s="58">
        <f t="shared" si="1"/>
        <v>7.69</v>
      </c>
      <c r="L13" s="68"/>
      <c r="M13" s="68"/>
      <c r="N13" s="58">
        <f t="shared" si="2"/>
        <v>1.54</v>
      </c>
      <c r="O13" s="33"/>
    </row>
    <row r="14" spans="1:15" s="34" customFormat="1" ht="24" customHeight="1">
      <c r="A14" s="63"/>
      <c r="B14" s="63">
        <v>135</v>
      </c>
      <c r="C14" s="64" t="s">
        <v>19</v>
      </c>
      <c r="D14" s="65">
        <v>1</v>
      </c>
      <c r="E14" s="66" t="s">
        <v>11</v>
      </c>
      <c r="F14" s="65">
        <v>2</v>
      </c>
      <c r="G14" s="66"/>
      <c r="H14" s="67">
        <f t="shared" si="0"/>
        <v>3</v>
      </c>
      <c r="I14" s="57">
        <f>ROUND(H14*100/H29,2)</f>
        <v>1.84</v>
      </c>
      <c r="J14" s="68"/>
      <c r="K14" s="58">
        <f t="shared" si="1"/>
        <v>4.62</v>
      </c>
      <c r="L14" s="43"/>
      <c r="M14" s="68"/>
      <c r="N14" s="58">
        <f t="shared" si="2"/>
        <v>0.92</v>
      </c>
      <c r="O14" s="33"/>
    </row>
    <row r="15" spans="1:17" s="34" customFormat="1" ht="24" customHeight="1">
      <c r="A15" s="71"/>
      <c r="B15" s="71">
        <v>137</v>
      </c>
      <c r="C15" s="72" t="s">
        <v>20</v>
      </c>
      <c r="D15" s="73">
        <v>1</v>
      </c>
      <c r="E15" s="73">
        <v>4</v>
      </c>
      <c r="F15" s="74" t="s">
        <v>11</v>
      </c>
      <c r="G15" s="74"/>
      <c r="H15" s="75">
        <f t="shared" si="0"/>
        <v>5</v>
      </c>
      <c r="I15" s="57">
        <f>ROUND(H15*100/H29,2)</f>
        <v>3.07</v>
      </c>
      <c r="J15" s="76"/>
      <c r="K15" s="58">
        <f t="shared" si="1"/>
        <v>7.69</v>
      </c>
      <c r="L15" s="76"/>
      <c r="M15" s="76"/>
      <c r="N15" s="58">
        <f t="shared" si="2"/>
        <v>1.54</v>
      </c>
      <c r="O15" s="33"/>
      <c r="Q15" s="61"/>
    </row>
    <row r="16" spans="1:17" s="34" customFormat="1" ht="24" customHeight="1">
      <c r="A16" s="77"/>
      <c r="B16" s="77">
        <v>155</v>
      </c>
      <c r="C16" s="78" t="s">
        <v>73</v>
      </c>
      <c r="D16" s="79">
        <v>1</v>
      </c>
      <c r="E16" s="79">
        <v>2</v>
      </c>
      <c r="F16" s="80"/>
      <c r="G16" s="80"/>
      <c r="H16" s="75">
        <f t="shared" si="0"/>
        <v>3</v>
      </c>
      <c r="I16" s="57">
        <f>ROUND(H16*100/H29,2)</f>
        <v>1.84</v>
      </c>
      <c r="J16" s="42"/>
      <c r="K16" s="58">
        <f t="shared" si="1"/>
        <v>4.62</v>
      </c>
      <c r="L16" s="42"/>
      <c r="M16" s="42"/>
      <c r="N16" s="58">
        <f t="shared" si="2"/>
        <v>0.92</v>
      </c>
      <c r="O16" s="33"/>
      <c r="Q16" s="61"/>
    </row>
    <row r="17" spans="1:17" s="34" customFormat="1" ht="24" customHeight="1">
      <c r="A17" s="77"/>
      <c r="B17" s="77">
        <v>156</v>
      </c>
      <c r="C17" s="78" t="s">
        <v>74</v>
      </c>
      <c r="D17" s="79">
        <v>3</v>
      </c>
      <c r="E17" s="80"/>
      <c r="F17" s="80"/>
      <c r="G17" s="79">
        <v>2</v>
      </c>
      <c r="H17" s="75">
        <f t="shared" si="0"/>
        <v>5</v>
      </c>
      <c r="I17" s="57">
        <f>ROUND(H17*100/H29,2)</f>
        <v>3.07</v>
      </c>
      <c r="J17" s="42">
        <f>SUM(I9:I17)</f>
        <v>39.88</v>
      </c>
      <c r="K17" s="58">
        <f t="shared" si="1"/>
        <v>7.69</v>
      </c>
      <c r="L17" s="42"/>
      <c r="M17" s="42"/>
      <c r="N17" s="58">
        <f t="shared" si="2"/>
        <v>1.54</v>
      </c>
      <c r="O17" s="33"/>
      <c r="Q17" s="61"/>
    </row>
    <row r="18" spans="1:15" s="34" customFormat="1" ht="24" customHeight="1">
      <c r="A18" s="45">
        <v>1200600005</v>
      </c>
      <c r="B18" s="45">
        <v>129</v>
      </c>
      <c r="C18" s="46" t="s">
        <v>13</v>
      </c>
      <c r="D18" s="47">
        <v>2</v>
      </c>
      <c r="E18" s="48" t="s">
        <v>11</v>
      </c>
      <c r="F18" s="47">
        <v>1</v>
      </c>
      <c r="G18" s="47">
        <v>1</v>
      </c>
      <c r="H18" s="49">
        <f t="shared" si="0"/>
        <v>4</v>
      </c>
      <c r="I18" s="50">
        <f>ROUND(H18*100/H29,2)</f>
        <v>2.45</v>
      </c>
      <c r="J18" s="42">
        <f>I18</f>
        <v>2.45</v>
      </c>
      <c r="K18" s="51"/>
      <c r="L18" s="51"/>
      <c r="M18" s="51"/>
      <c r="N18" s="51">
        <v>20</v>
      </c>
      <c r="O18" s="33"/>
    </row>
    <row r="19" spans="1:15" s="88" customFormat="1" ht="24" customHeight="1">
      <c r="A19" s="81">
        <v>1200600006</v>
      </c>
      <c r="B19" s="81">
        <v>142</v>
      </c>
      <c r="C19" s="82" t="s">
        <v>21</v>
      </c>
      <c r="D19" s="83">
        <v>13</v>
      </c>
      <c r="E19" s="84" t="s">
        <v>11</v>
      </c>
      <c r="F19" s="85">
        <v>4</v>
      </c>
      <c r="G19" s="85">
        <v>1</v>
      </c>
      <c r="H19" s="56">
        <f t="shared" si="0"/>
        <v>18</v>
      </c>
      <c r="I19" s="86">
        <f>H19*100/H29*0.45</f>
        <v>4.969325153374234</v>
      </c>
      <c r="J19" s="58"/>
      <c r="K19" s="58"/>
      <c r="L19" s="58">
        <v>45</v>
      </c>
      <c r="M19" s="58"/>
      <c r="N19" s="58">
        <v>100</v>
      </c>
      <c r="O19" s="87"/>
    </row>
    <row r="20" spans="1:15" s="88" customFormat="1" ht="24" customHeight="1">
      <c r="A20" s="89"/>
      <c r="B20" s="89">
        <v>154</v>
      </c>
      <c r="C20" s="90" t="s">
        <v>75</v>
      </c>
      <c r="D20" s="91" t="s">
        <v>11</v>
      </c>
      <c r="E20" s="92" t="s">
        <v>11</v>
      </c>
      <c r="F20" s="91" t="s">
        <v>11</v>
      </c>
      <c r="G20" s="91"/>
      <c r="H20" s="67"/>
      <c r="I20" s="86">
        <f>H19*100/H29*0.15+0.01</f>
        <v>1.666441717791411</v>
      </c>
      <c r="J20" s="43"/>
      <c r="K20" s="43"/>
      <c r="L20" s="43">
        <v>15</v>
      </c>
      <c r="M20" s="43"/>
      <c r="N20" s="43"/>
      <c r="O20" s="87"/>
    </row>
    <row r="21" spans="1:16" s="88" customFormat="1" ht="24" customHeight="1">
      <c r="A21" s="89"/>
      <c r="B21" s="93">
        <v>150</v>
      </c>
      <c r="C21" s="94" t="s">
        <v>22</v>
      </c>
      <c r="D21" s="95">
        <v>0</v>
      </c>
      <c r="E21" s="95">
        <v>0</v>
      </c>
      <c r="F21" s="96">
        <v>0</v>
      </c>
      <c r="G21" s="96"/>
      <c r="H21" s="97" t="s">
        <v>76</v>
      </c>
      <c r="I21" s="98">
        <f>H19*100/H29*0.4</f>
        <v>4.41717791411043</v>
      </c>
      <c r="J21" s="42">
        <v>11.05</v>
      </c>
      <c r="K21" s="43"/>
      <c r="L21" s="43">
        <v>40</v>
      </c>
      <c r="M21" s="43"/>
      <c r="N21" s="43"/>
      <c r="O21" s="99"/>
      <c r="P21" s="100"/>
    </row>
    <row r="22" spans="1:15" s="34" customFormat="1" ht="24" customHeight="1">
      <c r="A22" s="52">
        <v>1200600007</v>
      </c>
      <c r="B22" s="52">
        <v>143</v>
      </c>
      <c r="C22" s="53" t="s">
        <v>23</v>
      </c>
      <c r="D22" s="54">
        <v>8</v>
      </c>
      <c r="E22" s="101" t="s">
        <v>11</v>
      </c>
      <c r="F22" s="54">
        <v>2</v>
      </c>
      <c r="G22" s="101"/>
      <c r="H22" s="102">
        <f>SUM(D22:G22)</f>
        <v>10</v>
      </c>
      <c r="I22" s="86">
        <f>ROUND(H22*100/H29,2)</f>
        <v>6.13</v>
      </c>
      <c r="J22" s="58"/>
      <c r="K22" s="58"/>
      <c r="L22" s="58"/>
      <c r="M22" s="58">
        <f>+H22*100/14</f>
        <v>71.42857142857143</v>
      </c>
      <c r="N22" s="58">
        <v>100</v>
      </c>
      <c r="O22" s="33"/>
    </row>
    <row r="23" spans="1:15" s="34" customFormat="1" ht="24" customHeight="1">
      <c r="A23" s="63"/>
      <c r="B23" s="63">
        <v>148</v>
      </c>
      <c r="C23" s="64" t="s">
        <v>24</v>
      </c>
      <c r="D23" s="65">
        <v>3</v>
      </c>
      <c r="E23" s="103"/>
      <c r="F23" s="65">
        <v>1</v>
      </c>
      <c r="G23" s="104"/>
      <c r="H23" s="105">
        <f>SUM(D23:G23)</f>
        <v>4</v>
      </c>
      <c r="I23" s="106">
        <f>ROUND(H23*100/H29,2)</f>
        <v>2.45</v>
      </c>
      <c r="J23" s="68">
        <f>SUM(I22:I23)</f>
        <v>8.58</v>
      </c>
      <c r="K23" s="68"/>
      <c r="L23" s="68"/>
      <c r="M23" s="68">
        <f>+H23*100/14</f>
        <v>28.571428571428573</v>
      </c>
      <c r="N23" s="68"/>
      <c r="O23" s="107"/>
    </row>
    <row r="24" spans="1:15" s="34" customFormat="1" ht="24" customHeight="1">
      <c r="A24" s="77"/>
      <c r="B24" s="77">
        <v>149</v>
      </c>
      <c r="C24" s="78" t="s">
        <v>25</v>
      </c>
      <c r="D24" s="95">
        <v>0</v>
      </c>
      <c r="E24" s="95">
        <v>0</v>
      </c>
      <c r="F24" s="95">
        <v>0</v>
      </c>
      <c r="G24" s="96"/>
      <c r="H24" s="108" t="s">
        <v>77</v>
      </c>
      <c r="I24" s="109"/>
      <c r="J24" s="76"/>
      <c r="K24" s="42"/>
      <c r="L24" s="42"/>
      <c r="M24" s="42"/>
      <c r="N24" s="42"/>
      <c r="O24" s="33"/>
    </row>
    <row r="25" spans="1:15" s="34" customFormat="1" ht="24" customHeight="1">
      <c r="A25" s="45">
        <v>1200600008</v>
      </c>
      <c r="B25" s="45">
        <v>144</v>
      </c>
      <c r="C25" s="46" t="s">
        <v>26</v>
      </c>
      <c r="D25" s="47">
        <v>14</v>
      </c>
      <c r="E25" s="48" t="s">
        <v>11</v>
      </c>
      <c r="F25" s="47">
        <v>7</v>
      </c>
      <c r="G25" s="48"/>
      <c r="H25" s="49">
        <f>SUM(D25:G25)</f>
        <v>21</v>
      </c>
      <c r="I25" s="110">
        <f>ROUND(H25*100/H29,2)</f>
        <v>12.88</v>
      </c>
      <c r="J25" s="42">
        <f>I25</f>
        <v>12.88</v>
      </c>
      <c r="K25" s="51"/>
      <c r="L25" s="51"/>
      <c r="M25" s="51"/>
      <c r="N25" s="51">
        <v>100</v>
      </c>
      <c r="O25" s="33"/>
    </row>
    <row r="26" spans="1:15" s="34" customFormat="1" ht="24" customHeight="1">
      <c r="A26" s="45">
        <v>1200600009</v>
      </c>
      <c r="B26" s="45">
        <v>123</v>
      </c>
      <c r="C26" s="46" t="s">
        <v>27</v>
      </c>
      <c r="D26" s="47">
        <v>11</v>
      </c>
      <c r="E26" s="48" t="s">
        <v>11</v>
      </c>
      <c r="F26" s="47">
        <v>5</v>
      </c>
      <c r="G26" s="48"/>
      <c r="H26" s="49">
        <f>SUM(D26:G26)</f>
        <v>16</v>
      </c>
      <c r="I26" s="110">
        <f>ROUND(H26*100/H29,2)</f>
        <v>9.82</v>
      </c>
      <c r="J26" s="42">
        <f>I26</f>
        <v>9.82</v>
      </c>
      <c r="K26" s="51"/>
      <c r="L26" s="51"/>
      <c r="M26" s="51"/>
      <c r="N26" s="51">
        <v>100</v>
      </c>
      <c r="O26" s="33"/>
    </row>
    <row r="27" spans="1:20" s="34" customFormat="1" ht="24" customHeight="1">
      <c r="A27" s="35">
        <v>1200600010</v>
      </c>
      <c r="B27" s="35">
        <v>145</v>
      </c>
      <c r="C27" s="36" t="s">
        <v>28</v>
      </c>
      <c r="D27" s="111">
        <v>13</v>
      </c>
      <c r="E27" s="38" t="s">
        <v>11</v>
      </c>
      <c r="F27" s="37">
        <v>2</v>
      </c>
      <c r="G27" s="111">
        <v>1</v>
      </c>
      <c r="H27" s="40">
        <f>SUM(D27:G27)</f>
        <v>16</v>
      </c>
      <c r="I27" s="112">
        <f>ROUND(H27*100/H29,2)</f>
        <v>9.82</v>
      </c>
      <c r="J27" s="59">
        <f>I27</f>
        <v>9.82</v>
      </c>
      <c r="K27" s="43"/>
      <c r="L27" s="43"/>
      <c r="M27" s="43"/>
      <c r="N27" s="43">
        <v>100</v>
      </c>
      <c r="O27" s="33"/>
      <c r="T27" s="61"/>
    </row>
    <row r="28" spans="1:15" s="34" customFormat="1" ht="3.75" customHeight="1">
      <c r="A28" s="77"/>
      <c r="B28" s="77"/>
      <c r="C28" s="78"/>
      <c r="D28" s="80"/>
      <c r="E28" s="92"/>
      <c r="F28" s="80"/>
      <c r="G28" s="91"/>
      <c r="H28" s="97"/>
      <c r="I28" s="113"/>
      <c r="J28" s="43"/>
      <c r="K28" s="32"/>
      <c r="L28" s="32"/>
      <c r="M28" s="32"/>
      <c r="N28" s="32"/>
      <c r="O28" s="33"/>
    </row>
    <row r="29" spans="1:15" s="34" customFormat="1" ht="24" customHeight="1" thickBot="1">
      <c r="A29" s="114"/>
      <c r="B29" s="114"/>
      <c r="C29" s="114"/>
      <c r="D29" s="115">
        <f>SUM(D7:D28)</f>
        <v>93</v>
      </c>
      <c r="E29" s="115">
        <f>SUM(E7:E28)</f>
        <v>7</v>
      </c>
      <c r="F29" s="115">
        <f>SUM(F7:F28)</f>
        <v>41</v>
      </c>
      <c r="G29" s="115">
        <f>SUM(G7:G28)</f>
        <v>22</v>
      </c>
      <c r="H29" s="115">
        <f>SUM(H7:H28)</f>
        <v>163</v>
      </c>
      <c r="I29" s="116">
        <f>SUM(I7:I27)</f>
        <v>100.00294478527607</v>
      </c>
      <c r="J29" s="117">
        <f>SUM(J7:J27)</f>
        <v>100</v>
      </c>
      <c r="K29" s="117">
        <f>SUM(K7:K27)</f>
        <v>100</v>
      </c>
      <c r="L29" s="117">
        <f>SUM(L7:L27)</f>
        <v>100</v>
      </c>
      <c r="M29" s="117">
        <f>SUM(M7:M28)</f>
        <v>100</v>
      </c>
      <c r="N29" s="117">
        <f>SUM(N7:N28)</f>
        <v>580</v>
      </c>
      <c r="O29" s="33"/>
    </row>
    <row r="30" spans="1:15" ht="12" customHeight="1" thickTop="1">
      <c r="A30" s="20"/>
      <c r="B30" s="20"/>
      <c r="C30" s="20"/>
      <c r="D30" s="118"/>
      <c r="E30" s="118"/>
      <c r="F30" s="118"/>
      <c r="G30" s="118"/>
      <c r="H30" s="119">
        <f>SUM(D29:G29)</f>
        <v>163</v>
      </c>
      <c r="I30" s="118"/>
      <c r="J30" s="118"/>
      <c r="K30" s="118"/>
      <c r="L30" s="118"/>
      <c r="M30" s="118"/>
      <c r="N30" s="118"/>
      <c r="O30" s="120"/>
    </row>
    <row r="31" spans="1:14" ht="21.75" customHeight="1">
      <c r="A31" s="121"/>
      <c r="B31" s="121"/>
      <c r="C31" s="20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ht="21.75" customHeight="1">
      <c r="A32" s="21"/>
      <c r="B32" s="21"/>
      <c r="C32" s="20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21.75" customHeight="1">
      <c r="A33" s="21"/>
      <c r="B33" s="21"/>
      <c r="C33" s="20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 ht="21.75" customHeight="1">
      <c r="A34" s="21"/>
      <c r="B34" s="21"/>
      <c r="C34" s="20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21.75" customHeight="1">
      <c r="A35" s="21"/>
      <c r="B35" s="21"/>
      <c r="C35" s="20"/>
      <c r="D35" s="21"/>
      <c r="E35" s="21"/>
      <c r="F35" s="21"/>
      <c r="G35" s="21"/>
      <c r="H35" s="21"/>
      <c r="I35" s="124"/>
      <c r="J35" s="20"/>
      <c r="K35" s="125"/>
      <c r="L35" s="125"/>
      <c r="M35" s="20"/>
      <c r="N35" s="20"/>
    </row>
    <row r="36" spans="9:11" ht="21.75" customHeight="1">
      <c r="I36" s="127"/>
      <c r="K36" s="128"/>
    </row>
    <row r="37" spans="9:11" ht="21.75" customHeight="1">
      <c r="I37" s="127"/>
      <c r="K37" s="128"/>
    </row>
    <row r="38" spans="9:11" ht="21.75" customHeight="1">
      <c r="I38" s="127"/>
      <c r="K38" s="128"/>
    </row>
    <row r="39" spans="9:11" ht="12.75">
      <c r="I39" s="127"/>
      <c r="K39" s="128"/>
    </row>
    <row r="40" spans="9:11" ht="12.75">
      <c r="I40" s="127"/>
      <c r="K40" s="128"/>
    </row>
    <row r="41" spans="9:11" ht="12.75">
      <c r="I41" s="127"/>
      <c r="K41" s="128"/>
    </row>
    <row r="42" spans="9:11" ht="12.75">
      <c r="I42" s="127"/>
      <c r="K42" s="128"/>
    </row>
    <row r="43" spans="9:11" ht="12.75">
      <c r="I43" s="127"/>
      <c r="K43" s="128"/>
    </row>
    <row r="44" spans="9:11" ht="12.75">
      <c r="I44" s="127"/>
      <c r="K44" s="128"/>
    </row>
    <row r="45" spans="9:11" ht="12.75">
      <c r="I45" s="127"/>
      <c r="K45" s="128"/>
    </row>
    <row r="46" spans="9:11" ht="12.75">
      <c r="I46" s="127"/>
      <c r="K46" s="128"/>
    </row>
    <row r="47" spans="9:11" ht="12.75">
      <c r="I47" s="127"/>
      <c r="K47" s="128"/>
    </row>
    <row r="48" spans="9:11" ht="12.75">
      <c r="I48" s="127"/>
      <c r="K48" s="128"/>
    </row>
    <row r="49" spans="9:11" ht="12.75">
      <c r="I49" s="127"/>
      <c r="K49" s="128"/>
    </row>
    <row r="50" spans="9:11" ht="12.75">
      <c r="I50" s="127"/>
      <c r="K50" s="128"/>
    </row>
    <row r="51" spans="9:11" ht="12.75">
      <c r="I51" s="127"/>
      <c r="K51" s="128"/>
    </row>
    <row r="52" spans="9:11" ht="12.75">
      <c r="I52" s="127"/>
      <c r="K52" s="128"/>
    </row>
  </sheetData>
  <sheetProtection/>
  <mergeCells count="4">
    <mergeCell ref="A4:A5"/>
    <mergeCell ref="B4:B5"/>
    <mergeCell ref="C4:C5"/>
    <mergeCell ref="D4:H4"/>
  </mergeCells>
  <printOptions/>
  <pageMargins left="0.35433070866141736" right="0.2362204724409449" top="0.31496062992125984" bottom="0.2362204724409449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Sumran Meekhanmark</dc:creator>
  <cp:keywords/>
  <dc:description/>
  <cp:lastModifiedBy>kedmanee nukprom</cp:lastModifiedBy>
  <cp:lastPrinted>2018-03-28T04:26:29Z</cp:lastPrinted>
  <dcterms:created xsi:type="dcterms:W3CDTF">2015-01-28T08:37:31Z</dcterms:created>
  <dcterms:modified xsi:type="dcterms:W3CDTF">2018-03-30T02:18:52Z</dcterms:modified>
  <cp:category/>
  <cp:version/>
  <cp:contentType/>
  <cp:contentStatus/>
</cp:coreProperties>
</file>